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G:\COMUNICACION2021\LOTAIP\CONSEJODEPARTICIPACIONCIUDADANA\RENDICIONDECUENTAS\COMPRAS PUBLICAS\"/>
    </mc:Choice>
  </mc:AlternateContent>
  <xr:revisionPtr revIDLastSave="0" documentId="13_ncr:1_{3DC3457A-C924-4F32-8F99-5C0CB5B4F46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NEXO.3-MATRIZ PROVEEDORES" sheetId="1" r:id="rId1"/>
  </sheets>
  <externalReferences>
    <externalReference r:id="rId2"/>
    <externalReference r:id="rId3"/>
  </externalReferences>
  <definedNames>
    <definedName name="_xlnm._FilterDatabase" localSheetId="0" hidden="1">'ANEXO.3-MATRIZ PROVEEDORES'!$B$5:$G$345</definedName>
    <definedName name="_xlnm.Print_Area" localSheetId="0">'ANEXO.3-MATRIZ PROVEEDORES'!$A$2:$G$345</definedName>
    <definedName name="_xlnm.Print_Titles" localSheetId="0">'ANEXO.3-MATRIZ PROVEEDORES'!$2:$5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D14" i="1"/>
  <c r="D98" i="1" l="1"/>
  <c r="D45" i="1" l="1"/>
  <c r="D147" i="1"/>
  <c r="D141" i="1"/>
  <c r="D133" i="1"/>
  <c r="D117" i="1"/>
  <c r="D7" i="1"/>
  <c r="D335" i="1"/>
  <c r="D332" i="1"/>
  <c r="D325" i="1"/>
  <c r="D317" i="1"/>
  <c r="D316" i="1"/>
  <c r="D315" i="1"/>
  <c r="D314" i="1"/>
  <c r="D313" i="1"/>
  <c r="D221" i="1"/>
  <c r="D309" i="1"/>
  <c r="D231" i="1"/>
  <c r="D305" i="1"/>
  <c r="D294" i="1"/>
  <c r="D292" i="1"/>
  <c r="D289" i="1"/>
  <c r="D269" i="1"/>
  <c r="D267" i="1"/>
  <c r="D264" i="1"/>
  <c r="D261" i="1"/>
  <c r="D233" i="1"/>
  <c r="D219" i="1"/>
  <c r="D215" i="1"/>
  <c r="D210" i="1"/>
  <c r="D103" i="1" l="1"/>
  <c r="D49" i="1"/>
  <c r="D93" i="1" l="1"/>
</calcChain>
</file>

<file path=xl/sharedStrings.xml><?xml version="1.0" encoding="utf-8"?>
<sst xmlns="http://schemas.openxmlformats.org/spreadsheetml/2006/main" count="968" uniqueCount="633">
  <si>
    <t>Año: 2020</t>
  </si>
  <si>
    <t>ENTIDAD QUE REPORTA:</t>
  </si>
  <si>
    <t>CUERPO DE BOMBEROS DEL DISTRITO METROPOLITANO DE QUITO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</si>
  <si>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</si>
  <si>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</si>
  <si>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</si>
  <si>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</si>
  <si>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</si>
  <si>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</si>
  <si>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</si>
  <si>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>TIPO DE PROCESOS ADJUDICADOS</t>
  </si>
  <si>
    <t>FABRILFAME S.A.</t>
  </si>
  <si>
    <t>RE-CBDMQ-017-2020</t>
  </si>
  <si>
    <t>Régimen Especial</t>
  </si>
  <si>
    <t>AEROMASTER AIRWAYS S.A.</t>
  </si>
  <si>
    <t>RE-CBDMQ-004-2020</t>
  </si>
  <si>
    <t>RE-CBDMQ-024-2020</t>
  </si>
  <si>
    <t>CORPORACIÓN NACIONAL DE TELECOMUNICACIONES</t>
  </si>
  <si>
    <t>RE-CBDMQ-006-2020</t>
  </si>
  <si>
    <t>RE-CBDMQ-018-2020</t>
  </si>
  <si>
    <t>EC KAWASAKY DEL ECUADOR S.A.</t>
  </si>
  <si>
    <t>SIE-CBDMQ-002-2020</t>
  </si>
  <si>
    <t>Subasta Inversa Electrónica</t>
  </si>
  <si>
    <t>CONSORCIO CASERES ESPINOSA ASOCIADOS
Socios:
Carlos Santiago Caceres Montalvo
Wilson Ramiro Espinoza Rosero
Leonardo Sebastian Espinoza Larrea</t>
  </si>
  <si>
    <t>1707803357001
1707803357001
1705273033001
1717591042001</t>
  </si>
  <si>
    <t>COTO-CBDMQ-001-2020</t>
  </si>
  <si>
    <t>Cotización de Obras</t>
  </si>
  <si>
    <t>PRODUCTOS DE SEGURIDAD INDUSTRIAL PROSEIN CIA. LTDA.</t>
  </si>
  <si>
    <t>SIE-CBDMQ-010-2020</t>
  </si>
  <si>
    <t>SIE-CBDMQ-037-2020</t>
  </si>
  <si>
    <t>SIE-CBDMQ-077-2020</t>
  </si>
  <si>
    <t>Ínfima Cuantía</t>
  </si>
  <si>
    <t>REPRESMUNDIAL REPRESENTACIONES INTERNACIONALES CIA. LTDA.</t>
  </si>
  <si>
    <t>SIE-CBDMQ-051-2020</t>
  </si>
  <si>
    <t>QUIROGA AILLON FRANCISCO SANTIAGO</t>
  </si>
  <si>
    <t>SIE-CBDMQ-087-2020</t>
  </si>
  <si>
    <t>CONSORCIO ESPINOZA ROMERO/
 ESPINOZA LARREA LEONARDO SEBASTIAN 
Socios: 
LEONARDO SEBASTIAN ESPINOZA LARREA
ERNESTO ENRIQUE ROMERO MARTINEZ</t>
  </si>
  <si>
    <t>1717591042001
1717591042001
1702912021001</t>
  </si>
  <si>
    <t>MCO-CBDMQ-001-2020</t>
  </si>
  <si>
    <t>Menor Cuantía de Obras</t>
  </si>
  <si>
    <t>ACRETI S.A.</t>
  </si>
  <si>
    <t>0992358262001</t>
  </si>
  <si>
    <t>SIE-CBDMQ-046-2020</t>
  </si>
  <si>
    <t>MARIO RENE MONTENEGRO CEVALLOS</t>
  </si>
  <si>
    <t>SIE-CBDMQ-114-2020</t>
  </si>
  <si>
    <t>ATIMASA S.A.</t>
  </si>
  <si>
    <t>0991331859001</t>
  </si>
  <si>
    <t>COTS-CBDMQ-002-2020</t>
  </si>
  <si>
    <t>Cotización de Bienes y Servicios</t>
  </si>
  <si>
    <t>GREENDC S.A</t>
  </si>
  <si>
    <t>SIE-CBDMQ-008-2020</t>
  </si>
  <si>
    <t xml:space="preserve">SEGURIDAD PRIVADA COMPAÑÍA NACIONAL GUARANDA COMPAÑÍA NACIONAL GUARANDA CIA.LTDA.	</t>
  </si>
  <si>
    <t>SIE-CBDMQ-030-2020</t>
  </si>
  <si>
    <t>MIGUEL BRITO RHOR</t>
  </si>
  <si>
    <t>RE-CBDMQ-001-2020</t>
  </si>
  <si>
    <t xml:space="preserve">Simbaña Espinoza Ruben Patricio </t>
  </si>
  <si>
    <t xml:space="preserve">        
SIE-CBDMQ-097-2020
</t>
  </si>
  <si>
    <t>REINOSO YUNDA JOHANNA ELIZABETH</t>
  </si>
  <si>
    <t>COTS-CBDMQ-006-2020</t>
  </si>
  <si>
    <t>CONDOR QUISHPE MONICA PAULINA</t>
  </si>
  <si>
    <t>COTS-CBDMQ-005-2020</t>
  </si>
  <si>
    <t>FRANKIMPORT CIA LTDA</t>
  </si>
  <si>
    <t>SIE-CBDMQ-084-2020</t>
  </si>
  <si>
    <t>BARAHONA LOZANO LUIS SANTIAGO</t>
  </si>
  <si>
    <t>COTS-CBDMQ-004-2020</t>
  </si>
  <si>
    <t>SOCIEDAD CIVIL IMPORTADORA JR</t>
  </si>
  <si>
    <t>SIE-CBDMQ-090-2020</t>
  </si>
  <si>
    <t xml:space="preserve">INFORMATICA Y SISTEMAS DIGITALES DINFORSYSMEGA S.A.	</t>
  </si>
  <si>
    <t>SIE-CBDMQ-085-2020</t>
  </si>
  <si>
    <t>Catálogo electrónico</t>
  </si>
  <si>
    <t>ÁREA ENCARGADA DE LA ACTUALIZACIÓN:</t>
  </si>
  <si>
    <t xml:space="preserve">FECHA DE LA ÚLTIMA ACTUALIZACIÓN: </t>
  </si>
  <si>
    <t>ESERSUM IND CIA. LTDA.</t>
  </si>
  <si>
    <t>SIE-CBDMQ-075-2020</t>
  </si>
  <si>
    <t>SIE-CBDMQ-098-2020</t>
  </si>
  <si>
    <t>SIE-CBDMQ-028-2020</t>
  </si>
  <si>
    <t>SIE-CBDMQ-074-2020</t>
  </si>
  <si>
    <t>SIE-CBDMQ-080-2020</t>
  </si>
  <si>
    <t>SIE-CBDMQ-041-2020</t>
  </si>
  <si>
    <t>SIE-CBDMQ-054-2020</t>
  </si>
  <si>
    <t>SIE-CBDMQ-101-2020</t>
  </si>
  <si>
    <t>SIE-CBDMQ-089-2020</t>
  </si>
  <si>
    <t>SIE-CBDMQ-072-2020</t>
  </si>
  <si>
    <t>SIE-CBDMQ-068-2020</t>
  </si>
  <si>
    <t>SIE-CBDMQ-076-2020</t>
  </si>
  <si>
    <t>SIE-CBDMQ-082-2020</t>
  </si>
  <si>
    <t>SIE-CBDMQ-103-2020</t>
  </si>
  <si>
    <t>SIE-CBDMQ-018-2020</t>
  </si>
  <si>
    <t>SIE-CBDMQ-108-2020</t>
  </si>
  <si>
    <t>SIE-CBDMQ-038-2020</t>
  </si>
  <si>
    <t>RE-CBDMQ-012-2020</t>
  </si>
  <si>
    <t>SIE-CBDMQ-060-2020</t>
  </si>
  <si>
    <t>SIE-CBDMQ-055-2020</t>
  </si>
  <si>
    <t>MCBS-CBDMQ-001-2020</t>
  </si>
  <si>
    <t>Menor Cuantía de Bienes y Servicios</t>
  </si>
  <si>
    <t>SIE-CBDMQ-057-2020</t>
  </si>
  <si>
    <t>SIE-CBDMQ-022-2020</t>
  </si>
  <si>
    <t>SIE-CBDMQ-086-2020</t>
  </si>
  <si>
    <t>RE-CBDMQ-022-2020</t>
  </si>
  <si>
    <t>SIE-CBDMQ-083-2020</t>
  </si>
  <si>
    <t>SIE-CBDMQ-029-2020</t>
  </si>
  <si>
    <t>SIE-CBDMQ-027-2020</t>
  </si>
  <si>
    <t>RE-CBDMQ-015-2020</t>
  </si>
  <si>
    <t>SIE-CBDMQ-069-2020</t>
  </si>
  <si>
    <t>SIE-CBDMQ-061-2020</t>
  </si>
  <si>
    <t>SIE-CBDMQ-015-2020</t>
  </si>
  <si>
    <t>SIE-CBDMQ-119-2020</t>
  </si>
  <si>
    <t>SIE-CBDMQ-049-2020</t>
  </si>
  <si>
    <t>SIE-CBDMQ-033-2020</t>
  </si>
  <si>
    <t>SIE-CBDMQ-100-2020</t>
  </si>
  <si>
    <t>SIE-CBDMQ-007-2020</t>
  </si>
  <si>
    <t>SIE-CBDMQ-116-2020</t>
  </si>
  <si>
    <t>SIE-CBDMQ-005-2020</t>
  </si>
  <si>
    <t>RECORDENTAL Y QUIMEDIC S.A</t>
  </si>
  <si>
    <t>SALDARRIAGA BRACAMONTE LEIDY HASHIEL</t>
  </si>
  <si>
    <t xml:space="preserve">Kevin Darwin Chiguano Quinga </t>
  </si>
  <si>
    <t xml:space="preserve">SANCHEZ BONE GERSON WLADIMIR </t>
  </si>
  <si>
    <t>0930033469001</t>
  </si>
  <si>
    <t xml:space="preserve">TEXTIQUIM CIA. LTDA. </t>
  </si>
  <si>
    <t>AEROMILITEC PARTS S.A.</t>
  </si>
  <si>
    <t>0992167505001</t>
  </si>
  <si>
    <t>CAICEDO CADENA LUIS RAÚL</t>
  </si>
  <si>
    <t>ANDA BASABE FERNANDO AUGUSTO</t>
  </si>
  <si>
    <t>LETERAGO DEL ECUADOR S.</t>
  </si>
  <si>
    <t>CHAMORRO ALDAS ANGELA GABRIELA</t>
  </si>
  <si>
    <t>PORTUGAL SOLIS OSCAR ALCIDES</t>
  </si>
  <si>
    <t>GUAJAN GUEVARA ANGEL EDUARDO</t>
  </si>
  <si>
    <t>GALO ROSERO Y ASOCIADOS INGENIERIA Y
SISTEMAS CIA. LTDA.</t>
  </si>
  <si>
    <t>MODANY S.A.</t>
  </si>
  <si>
    <t>0992544325001</t>
  </si>
  <si>
    <t>IZA AREVALO AUGUSTO RODRIGO</t>
  </si>
  <si>
    <t>COMSATEL S.A.</t>
  </si>
  <si>
    <t>0991422870001</t>
  </si>
  <si>
    <t>RUEDA ANDRADE OLIBER ESTEBAN</t>
  </si>
  <si>
    <t xml:space="preserve">SOLA ESPINOSA JAVIER SANTIAGO </t>
  </si>
  <si>
    <t>UTRERAS PEREZ VICENTE ARMANDO</t>
  </si>
  <si>
    <t>RACING PARTS RACPAR CIA. LTDA.</t>
  </si>
  <si>
    <t>ALTERNATIVAS AVANZADAS ALTRADICALAVAN CIA. LTDA.</t>
  </si>
  <si>
    <t>ZONACUARIO COMUNICACIÓN CON RESPONSABILIDAD SOCIAL CIA. LTDA.</t>
  </si>
  <si>
    <t>IASA S.A</t>
  </si>
  <si>
    <t>SANTOS GUEVARA VICENTE LEOPOLDO</t>
  </si>
  <si>
    <t>DANILO PAUL AMAGANDI AMANTA</t>
  </si>
  <si>
    <t>CREACTIVA PUBLICIDAD BTLADVERT CIA.LTDA.</t>
  </si>
  <si>
    <t>VILLACIS ZAPATA MIGUEL RAMIRO</t>
  </si>
  <si>
    <t>OLEAS SANTILLAN STALIN FERNANDO</t>
  </si>
  <si>
    <t>CONSORCIO CB
Socios: 
ESTEBAN RAFAEL PROAÑO PILLAJO
RAFAEL HUMBERTO PROAÑO TIPANTA
GRUPO SEDEMI SEDEMIGROUP CIA.LTDA.
ESTEBAN RAFAEL PROAÑO PILLAJO
PROAÑO PILLAJO FANNY
PROAÑO PILLAJO WASHINGTON SANTIAGO</t>
  </si>
  <si>
    <t>ASOCIACIÓN DE SERVICIOS DE ALIMENTACIÓN NUTRICIÓN Y VIDA ASOSERANUV</t>
  </si>
  <si>
    <t>PRODUCTOS ALIMENTICIOS CONGELADOS ECUAFOODFROZEN S.A</t>
  </si>
  <si>
    <t>JORGE ENRIQUE BORJA SALVADOR</t>
  </si>
  <si>
    <t>VALLEJO RENGIFO PAUL ANDRES</t>
  </si>
  <si>
    <t>JIMENEZ ROSILLO JULIA ROSA</t>
  </si>
  <si>
    <t>KMSOLUTIONS S.A.</t>
  </si>
  <si>
    <t>SIE-CBDMQ-107-2020</t>
  </si>
  <si>
    <t>SIE-CBDMQ-115-2020</t>
  </si>
  <si>
    <t>SIE-CBDMQ-099-2020</t>
  </si>
  <si>
    <t>SIE-CBDMQ-052-2020</t>
  </si>
  <si>
    <t>SIE-CBDMQ-067-2020</t>
  </si>
  <si>
    <t>SIE-CBDMQ-034-2020</t>
  </si>
  <si>
    <t>SIE-CBDMQ-036-2020</t>
  </si>
  <si>
    <t>SIE-CBDMQ-111-2020</t>
  </si>
  <si>
    <t>PE-CBDMQ-002-2020</t>
  </si>
  <si>
    <t>Procedimiento Especial (Arrendamiento de Bienes Inmuebles)</t>
  </si>
  <si>
    <t>PE-CBDMQ-001-2020</t>
  </si>
  <si>
    <t>SIE-CBDMQ-071-2020</t>
  </si>
  <si>
    <t>RE-CBDMQ-002-2020</t>
  </si>
  <si>
    <t>SIE-CBDMQ-040-2020</t>
  </si>
  <si>
    <t>RE-CBDMQ-008-2020</t>
  </si>
  <si>
    <t>RE-CBDMQ-007-2020</t>
  </si>
  <si>
    <t>GARCIA PALLAROSO GALO PATRICIO</t>
  </si>
  <si>
    <t>AEROCLUB MILTON-CORONEL S.A</t>
  </si>
  <si>
    <t>FRIAS REYES LUIS FERNANDO</t>
  </si>
  <si>
    <t xml:space="preserve">MALDONADO GÓMEZ GIOMARA MABEL </t>
  </si>
  <si>
    <t>0703169680001</t>
  </si>
  <si>
    <t>CELCO CIA. LTDA</t>
  </si>
  <si>
    <t>AMAGUA CRIOLLO JULIO GUSTAVO</t>
  </si>
  <si>
    <t xml:space="preserve">PABLO NUÑEZ GÓMEZ </t>
  </si>
  <si>
    <t>CONSATEL SOCIEDAD ANONIMA</t>
  </si>
  <si>
    <t xml:space="preserve">RAÚL NARCISO MERCHAN CLAVIJO </t>
  </si>
  <si>
    <t>PABLO RAÚl NARANJO SANCHEZ</t>
  </si>
  <si>
    <t>TEXTIQUIM CIA. LTDA.</t>
  </si>
  <si>
    <t>CADE CUSTOM ACCESSORIES DEL ECUADOR CIA. LTDA.</t>
  </si>
  <si>
    <t>BRAVO ARTEAGA ANDY ALEXI</t>
  </si>
  <si>
    <t>PEREZ AGAMA SILVANA GEORGETE</t>
  </si>
  <si>
    <t xml:space="preserve">EMGIRS- EMPRESA PÚBLICA METROPOLITANA DE GESTIÓN INTEGRAL DE RESIDUOS SÓLIDOS	</t>
  </si>
  <si>
    <t>CAJAS BARRERA IVAN OCTAVIO</t>
  </si>
  <si>
    <t>GAMAPARTES CIA. LTDA.</t>
  </si>
  <si>
    <t>TELECOMUNICACIONES A SU ALCANCE TELALCA S.A.</t>
  </si>
  <si>
    <t>TORRES ESPIN FERNANDO ALEXIS</t>
  </si>
  <si>
    <t>CORRUGADORA NACIONAL CRANSA S.A</t>
  </si>
  <si>
    <t>PREMIUMCORP S.A</t>
  </si>
  <si>
    <t>LOZA VEGA MARIO OSWALDO</t>
  </si>
  <si>
    <t>REALWEB S.A.</t>
  </si>
  <si>
    <t>BOLIVAR FIGUEIRA MARENYS KARINA</t>
  </si>
  <si>
    <t>HIESELAT S.A.</t>
  </si>
  <si>
    <t>ISICONIMC COMERCIALIZADORA SOLUCIONES INTEGRALES S.A</t>
  </si>
  <si>
    <t>DOTALTURAS EQUIPOS E IMPLEMENTOS CIA. LTDA</t>
  </si>
  <si>
    <t>SANTOS DEL CASTILLO CLINT ARTURO</t>
  </si>
  <si>
    <t>ELVIA ISABEL CHAGÑAY ROJAS</t>
  </si>
  <si>
    <t>NIEVES MATILDE GUEVARA VALDIVIEZO</t>
  </si>
  <si>
    <t>DORIS RUBÍ RUIZ ALVEAR</t>
  </si>
  <si>
    <t>MECHANICAL ENGINEERY INSTALACIONES INDUSTRIALES &amp; SERVICIOS S.A</t>
  </si>
  <si>
    <t>INTRAFUEL CIA. LTDA.</t>
  </si>
  <si>
    <t>ESTADÍSTICA Y SERVICIOS DE CONTROL PUBLICITARIO ESCOPUSA S.A.</t>
  </si>
  <si>
    <t>EMPRESA DE CALIDAD Y SERVICIOS ORGANIZACIONALES ECSO S.A.</t>
  </si>
  <si>
    <t>PROCOBRA S.A.</t>
  </si>
  <si>
    <t>NARVAEZ ORQUERA LICED ALEXANDRA</t>
  </si>
  <si>
    <t>MALES BURGA JOSÉ ROBERTO</t>
  </si>
  <si>
    <t>GUERRERO TILLAGUANGO COSME RODRIGO</t>
  </si>
  <si>
    <t>GUTIERREZ SANDOVALIN JORGE ALEXANDER</t>
  </si>
  <si>
    <t>ADRIANA LUCÍA JÁCOME GALLEGOS</t>
  </si>
  <si>
    <t>SERVICIOS INTEGRADORES DE MENSAJERÍA DE TEXTO Y TECNOLOGÍA MISIVACORP S.A</t>
  </si>
  <si>
    <t>TAPIA ARAGON WASHINGTON EDUARDO</t>
  </si>
  <si>
    <t>OFICLASS CIA. LTDA.</t>
  </si>
  <si>
    <t>CONSORCIO ECUATORIANO DE TELECOMUNICACIONES S.A. CONECEL</t>
  </si>
  <si>
    <t>AKROS CIA. LTDA.</t>
  </si>
  <si>
    <t>IMPROVE-INFORMATION-TECHNOLOGIES CIA.LTDA.</t>
  </si>
  <si>
    <t>SOCIEDAD RADIOTECNICA ECUATORIANA CA</t>
  </si>
  <si>
    <t>TROYA TAPIA PATRICIO ALEJANDRO</t>
  </si>
  <si>
    <t>PUNTONET S.A</t>
  </si>
  <si>
    <t>GABRIEL ARNULFO CRUZ GUALANCAÑAY</t>
  </si>
  <si>
    <t>COMPANIA NACIONAL DE GAS CONGAS C.A.</t>
  </si>
  <si>
    <t>FLORES YANEZ JUAN CRISTOBAL</t>
  </si>
  <si>
    <t>MELO DOMINGUEZ EDUARDO JAVIER</t>
  </si>
  <si>
    <t>BENAVIDES AGUAY JEFFERSON EDUARDO</t>
  </si>
  <si>
    <t>SHUGULI SHUGULI JOSE LUIS</t>
  </si>
  <si>
    <t>GOMEZ FERRIN SARA MARIA</t>
  </si>
  <si>
    <t>RON CALDERON LUIS DANIEL</t>
  </si>
  <si>
    <t>LABORATORIO CLÍNICO ECUAMERICA LAB E A CIA LTDA.</t>
  </si>
  <si>
    <t>RACINES LASSO SILVIA PAOLA</t>
  </si>
  <si>
    <t>ROCCO EVENTOS A.C.P.</t>
  </si>
  <si>
    <t>BELER NOVIK PABLO CAMILO</t>
  </si>
  <si>
    <t>GAVILANEZ GALLARDO JOHANNA PATRICIA</t>
  </si>
  <si>
    <t>OÑA VILLARREAL ANGEL BERNARDO</t>
  </si>
  <si>
    <t>AENORECUADOR S.A.</t>
  </si>
  <si>
    <t xml:space="preserve">ROCA INGENIERIA DE CLIMATIZACION INROC C.A. </t>
  </si>
  <si>
    <t>MOTORES Y TRACTORES MOTRAC S.A.</t>
  </si>
  <si>
    <t>IBARRA MORALES DAVID EDUARDO</t>
  </si>
  <si>
    <t>HAZWAT CIA. LTDA.</t>
  </si>
  <si>
    <t>MARÍA OLIMPIA TACO SASIG</t>
  </si>
  <si>
    <t xml:space="preserve">SOLUCIONES COMPUTACIONALES BITLOGIC S.A. </t>
  </si>
  <si>
    <t>MORALES CHASIPANTA LOURDES MARIA</t>
  </si>
  <si>
    <t>TOAPANTA ALVAREZ MONICA ROCIO</t>
  </si>
  <si>
    <t>LAVANDERÍAS I-DEAL, ZAPATA SILVA CARLOS ANDRÉS</t>
  </si>
  <si>
    <t>GÓMEZ JANINE MANUEL RAÚL</t>
  </si>
  <si>
    <t>PROVEEDORA DE EQUIPOS MEDICOS Y DENTALES PROMEDENT CIA. LTDA.</t>
  </si>
  <si>
    <t>VIVANCO ORTA JAKELINE DEL PILAR</t>
  </si>
  <si>
    <t>VELASQUEZ JARRIN ALEJANDRA CAROLINA</t>
  </si>
  <si>
    <t>BALBUCA GOMEZ LUIS MIGUEL</t>
  </si>
  <si>
    <t>SANTANDER BRITO HENRY PATRICIO</t>
  </si>
  <si>
    <t>COLEGIO DE INGENIEROS MECÁNICOS DE PICHINCHA</t>
  </si>
  <si>
    <t>BUSTOS AYOVI FERNANDO ABRAHAN</t>
  </si>
  <si>
    <t>ZAMBRANO ANDRADE GEMA MARIANA</t>
  </si>
  <si>
    <t>INGELSI CIA. LTDA.</t>
  </si>
  <si>
    <t>FASTAG S.A.</t>
  </si>
  <si>
    <t>POZO PAREDES NANCY NORMA</t>
  </si>
  <si>
    <t>ALVAREZ ROBAYO FRANKLIN ROLANDO</t>
  </si>
  <si>
    <t>IMPORTADORA Y COMERCIALIZADORA DE ACCESORIOS E INSTRUMENTOS MUSICALES RENOVAMUSIC CIA. LTDA.</t>
  </si>
  <si>
    <t>MATEHU GUERRA MANUEL ALBERTO</t>
  </si>
  <si>
    <t>AVPRO7 SOLUCIONES AUDIOVISUALES DISEÑO Y CONTROL AV PRO S.A</t>
  </si>
  <si>
    <t>NARVAEZ SIGCHA DIEGO XAVIER</t>
  </si>
  <si>
    <t xml:space="preserve">JARAVITEX CIA. LTDA. </t>
  </si>
  <si>
    <t>AMPUDIA CORREA DANIELA ALEJANDRA</t>
  </si>
  <si>
    <t>SHERIDANCORP S.A</t>
  </si>
  <si>
    <t>CHÁVEZ CAIZA PABLO ANDRES</t>
  </si>
  <si>
    <t>ABGES LABORATORIO ANALITICO AMBIENTAL CIA. LTDA.</t>
  </si>
  <si>
    <t>MENA AYALA KLEVER ROGELIO</t>
  </si>
  <si>
    <t>COMUNICACIONES MARCONI S.A.</t>
  </si>
  <si>
    <t>CORPORACIÓN FIGO CS FIGOCORPCS S.A.</t>
  </si>
  <si>
    <t>ZUÑIGA RENTERIA ANDRES SEBASTIAN</t>
  </si>
  <si>
    <t>GOLDCONSTRUC S.A.</t>
  </si>
  <si>
    <t>VIGAR VIGILANCIA PRIVADA CIA. LTDA</t>
  </si>
  <si>
    <t>KONTAGK COMERCIO &amp; ASESORIA CIA. LTDA.</t>
  </si>
  <si>
    <t>AMPUDIA MORENO FRANCISCO XAVIER</t>
  </si>
  <si>
    <t>OCEAN PACIFIC TRAVEL CIA. LTDA.</t>
  </si>
  <si>
    <t>TRANSPORT FASTFUEL S.A.</t>
  </si>
  <si>
    <t>MEGA SANTAMARIA S.A.</t>
  </si>
  <si>
    <t>ELIZABETH JAEL MITTE CANDELEJO</t>
  </si>
  <si>
    <t>MONTESDEOCA FLORES BRYAN SAUL</t>
  </si>
  <si>
    <t>DARWIN LEODÁN GONZALEZ DIAZ</t>
  </si>
  <si>
    <t>MORALES BARAJA ADRIÁN AQUILES</t>
  </si>
  <si>
    <t>ALARCON ANDRADE MARIA CRISTINA</t>
  </si>
  <si>
    <t>OSORIO TUFIÑO EDISON ROBERTO</t>
  </si>
  <si>
    <t>SANCHEZ ALVARADO DAICY EDITH</t>
  </si>
  <si>
    <t>ZAMBRANO GALARZA LIMBER XAVIER</t>
  </si>
  <si>
    <t>MORALES GOMEZ ADRIAN FRABRICIO</t>
  </si>
  <si>
    <t>LEGISLACIÓN INDEXADA SI
STEMÁTICA LEXIS S.A.</t>
  </si>
  <si>
    <t>CUENCA YEPEZ EDWIN VICENTE</t>
  </si>
  <si>
    <t>BALSECA CADENA ALEGRIA DE LOS ANGELES</t>
  </si>
  <si>
    <t>BETANCOURT PROAÑO FAUSTO IVAN</t>
  </si>
  <si>
    <t>0992399791001</t>
  </si>
  <si>
    <t>0990011109001</t>
  </si>
  <si>
    <t>https://www.bomberosquito.gob.ec/</t>
  </si>
  <si>
    <t>Chávez Vallejo Irma Concepción</t>
  </si>
  <si>
    <t xml:space="preserve">CE-20200001764397 </t>
  </si>
  <si>
    <t xml:space="preserve">CE-20200001783066 </t>
  </si>
  <si>
    <t>CE-20200001848661</t>
  </si>
  <si>
    <t>CE-20200001848660</t>
  </si>
  <si>
    <t>CE-20200001848659</t>
  </si>
  <si>
    <t>Coronel Carrera Janeth Elena de Lourdes</t>
  </si>
  <si>
    <t>Pharmabrand S.A.</t>
  </si>
  <si>
    <t>Novartis Ecuador S.A.</t>
  </si>
  <si>
    <t>Labvitalis S.A.</t>
  </si>
  <si>
    <t>Laboratorios Industriales Farmacéuticos Ecuatorianos Life C.A.</t>
  </si>
  <si>
    <t>CE-20200001848658</t>
  </si>
  <si>
    <t>CE-20200001848657</t>
  </si>
  <si>
    <t>CE-20200001848656</t>
  </si>
  <si>
    <t>CE-20200001848655</t>
  </si>
  <si>
    <t>Laboratorios Chalver del Ecuador Cía. Ltda.</t>
  </si>
  <si>
    <t>Gykormed S.A.</t>
  </si>
  <si>
    <t>Fresenius Kabi S.A</t>
  </si>
  <si>
    <t>CE-20200001848654</t>
  </si>
  <si>
    <t>CE-20200001848653</t>
  </si>
  <si>
    <t>CE-20200001848652</t>
  </si>
  <si>
    <t>CE-20200001848651</t>
  </si>
  <si>
    <t>Asociación de Producción Textil Confenac "Asotexconfenac"</t>
  </si>
  <si>
    <t>Asociación de Producción Textil Grandes Sueños de Amaguaña "Asotexsuam"</t>
  </si>
  <si>
    <t>Asociación de Producción Textil La Puntada "Asoprotexda"</t>
  </si>
  <si>
    <t>Asociación de Producción Textil Latitud Cero "Aprotexlace"</t>
  </si>
  <si>
    <t>Asociación de Producción Textil Puntadas y Colores Asotexcolor</t>
  </si>
  <si>
    <t>Asociación Producción Textil Puntadas para el Futuro "Asotexpuntadas"</t>
  </si>
  <si>
    <t>Imporfibtex Cía. Ltda.</t>
  </si>
  <si>
    <t>Vasco Solano Mireya Dolores</t>
  </si>
  <si>
    <t>Asociación de Servicios de Limpieza Victoria de La Luz "Asolimpluz"</t>
  </si>
  <si>
    <t>CE-20200001847030</t>
  </si>
  <si>
    <t>CE-20200001847031</t>
  </si>
  <si>
    <t xml:space="preserve">CE-20200001847032 </t>
  </si>
  <si>
    <t xml:space="preserve">CE-20200001847033 </t>
  </si>
  <si>
    <t xml:space="preserve">CE-20200001847034 </t>
  </si>
  <si>
    <t xml:space="preserve">CE-20200001847035 </t>
  </si>
  <si>
    <t xml:space="preserve">CE-20200001847036 </t>
  </si>
  <si>
    <t>CE-20200001847037</t>
  </si>
  <si>
    <t>CE-20200001843031</t>
  </si>
  <si>
    <t>CE-20200001844011</t>
  </si>
  <si>
    <t>CE-20200001844012</t>
  </si>
  <si>
    <t>CE-20200001844013</t>
  </si>
  <si>
    <t>CE-20200001844014</t>
  </si>
  <si>
    <t xml:space="preserve">CE-20200001844019  </t>
  </si>
  <si>
    <t>CE-20200001844020</t>
  </si>
  <si>
    <t>CE-20200001844022</t>
  </si>
  <si>
    <t>CE-20200001844024</t>
  </si>
  <si>
    <t>CE-20200001844025</t>
  </si>
  <si>
    <t>CE-20200001844027</t>
  </si>
  <si>
    <t xml:space="preserve">CE-20200001878328 </t>
  </si>
  <si>
    <t>CE-20200001878331</t>
  </si>
  <si>
    <t xml:space="preserve">CE-20200001878332 </t>
  </si>
  <si>
    <t xml:space="preserve">CE-20200001878335 </t>
  </si>
  <si>
    <t xml:space="preserve">CE-20200001878338 </t>
  </si>
  <si>
    <t xml:space="preserve">CE-20200001878339 </t>
  </si>
  <si>
    <t xml:space="preserve">CE-20200001878340 </t>
  </si>
  <si>
    <t xml:space="preserve">CE-20200001878344 </t>
  </si>
  <si>
    <t xml:space="preserve">CE-20200001878345 </t>
  </si>
  <si>
    <t xml:space="preserve">CE-20200001878346 </t>
  </si>
  <si>
    <t xml:space="preserve">CE-20200001878348 </t>
  </si>
  <si>
    <t xml:space="preserve">CE-20200001878349 </t>
  </si>
  <si>
    <t xml:space="preserve">CE-20200001878351 </t>
  </si>
  <si>
    <t>CE-20200001945018</t>
  </si>
  <si>
    <t>CE-20200001945019</t>
  </si>
  <si>
    <t>CE-20200001945020</t>
  </si>
  <si>
    <t>CE-20200001945021</t>
  </si>
  <si>
    <t>CE-20200001945027</t>
  </si>
  <si>
    <t>CE-20200001945033</t>
  </si>
  <si>
    <t>CE-20200001945035</t>
  </si>
  <si>
    <t xml:space="preserve">CE-20200001844017 </t>
  </si>
  <si>
    <t>CE-20200001945026</t>
  </si>
  <si>
    <t>CE-20200001844015</t>
  </si>
  <si>
    <t xml:space="preserve">CE-20200001844016 </t>
  </si>
  <si>
    <t xml:space="preserve">CE-20200001844018  </t>
  </si>
  <si>
    <t>CE-20200001844021</t>
  </si>
  <si>
    <t>CE-20200001844036</t>
  </si>
  <si>
    <t>Autoespinosa Motores Aemotors S.A</t>
  </si>
  <si>
    <t>Compañía General de Comercio Cogecomsa S. A.</t>
  </si>
  <si>
    <t>Plastilimpio S.A.</t>
  </si>
  <si>
    <t>Ledesma Ramos Martha Grimaneza</t>
  </si>
  <si>
    <t>Aseototal S.A.</t>
  </si>
  <si>
    <t>Villota Acosta Elen Mercedes</t>
  </si>
  <si>
    <t>CE-20200001844026</t>
  </si>
  <si>
    <t>CE-20200001844028</t>
  </si>
  <si>
    <t>CE-20200001844031</t>
  </si>
  <si>
    <t>CE-20200001844032</t>
  </si>
  <si>
    <t>CE-20200001844033</t>
  </si>
  <si>
    <t>CE-20200001844034</t>
  </si>
  <si>
    <t>CE-20200001844035</t>
  </si>
  <si>
    <t>CE-20200001844038</t>
  </si>
  <si>
    <t>CE-20200001853109</t>
  </si>
  <si>
    <t xml:space="preserve">CE-20200001883326 </t>
  </si>
  <si>
    <t xml:space="preserve">CE-20200001883327 </t>
  </si>
  <si>
    <t xml:space="preserve">CE-20200001883328 </t>
  </si>
  <si>
    <t xml:space="preserve">CE-20200001883329 </t>
  </si>
  <si>
    <t>CE-20200001883330</t>
  </si>
  <si>
    <t>CE-20200001945023</t>
  </si>
  <si>
    <t>CE-20200001945028</t>
  </si>
  <si>
    <t>CE-20200001945029</t>
  </si>
  <si>
    <t>CE-20200001945031</t>
  </si>
  <si>
    <t>CE-20200001945037</t>
  </si>
  <si>
    <t>Textiquim Cía. Ltda.</t>
  </si>
  <si>
    <t>CE-20200001844037</t>
  </si>
  <si>
    <t xml:space="preserve">CE-20200001883325 </t>
  </si>
  <si>
    <t>Cevallos Salas Julio Cesar</t>
  </si>
  <si>
    <t xml:space="preserve">CE-20200001878352 </t>
  </si>
  <si>
    <t>Ecuaempaques S.A.</t>
  </si>
  <si>
    <t>Codyxopaper Cía. Ltda.</t>
  </si>
  <si>
    <t xml:space="preserve">CE-20200001878353  </t>
  </si>
  <si>
    <t>CE-20200001878354</t>
  </si>
  <si>
    <t xml:space="preserve">CE-20200001878336 </t>
  </si>
  <si>
    <t xml:space="preserve">CE-20200001878333 </t>
  </si>
  <si>
    <t>CE-20200001878334</t>
  </si>
  <si>
    <t>CE-20200001945024</t>
  </si>
  <si>
    <t>CE-20200001878326</t>
  </si>
  <si>
    <t xml:space="preserve">CE-20200001878327 </t>
  </si>
  <si>
    <t xml:space="preserve">CE-20200001878329 </t>
  </si>
  <si>
    <t>CE-20200001878330</t>
  </si>
  <si>
    <t xml:space="preserve">CE-20200001878342 </t>
  </si>
  <si>
    <t>Mendoza Saltos Gellys Brisela</t>
  </si>
  <si>
    <t>CE-20200001844023</t>
  </si>
  <si>
    <t>Paucar Almeida Mónica Paulina</t>
  </si>
  <si>
    <t>CE-20200001844029</t>
  </si>
  <si>
    <t xml:space="preserve">Cárdenas Salamea Sonia Piedad </t>
  </si>
  <si>
    <t>CE-20200001844030</t>
  </si>
  <si>
    <t>CE-20200001945022</t>
  </si>
  <si>
    <t>CE-20200001945034</t>
  </si>
  <si>
    <t>Masabanda Pillajo Cristóbal</t>
  </si>
  <si>
    <t>CE-20200001846772</t>
  </si>
  <si>
    <t>Asociación de Producción Textil New Look &amp; Asociados (Nueva Imagen y Asociados) Asotexnelook</t>
  </si>
  <si>
    <t>CE-20200001852140</t>
  </si>
  <si>
    <t>CE-20200001852791</t>
  </si>
  <si>
    <t>CE-20200001859942</t>
  </si>
  <si>
    <t>Chalan Ugsha Ángel Cristóbal</t>
  </si>
  <si>
    <t>CE-20200001853924</t>
  </si>
  <si>
    <t>Asociación de Producción Textil Emprendedores Moda Textil Asoprotex</t>
  </si>
  <si>
    <t>CE-20200001853923</t>
  </si>
  <si>
    <t>CE-20200001859940</t>
  </si>
  <si>
    <t>Asociación de Producción Textil Emprendedores Moda Textil Asoprotexa</t>
  </si>
  <si>
    <t>CE-20200001859941</t>
  </si>
  <si>
    <t>Bastidas Moreno Rubén Gustavo</t>
  </si>
  <si>
    <t>CE-20200001859943</t>
  </si>
  <si>
    <t>Rojas Lucero Josefina Lucia</t>
  </si>
  <si>
    <t>CE-20200001859944</t>
  </si>
  <si>
    <t xml:space="preserve">CE-20200001859945     </t>
  </si>
  <si>
    <t xml:space="preserve">CE-20200001876446 </t>
  </si>
  <si>
    <t xml:space="preserve">CE-20200001876447 </t>
  </si>
  <si>
    <t xml:space="preserve">CE-20200001876448 </t>
  </si>
  <si>
    <t xml:space="preserve">CE-20200001876449  </t>
  </si>
  <si>
    <t xml:space="preserve">CE-20200001876450  </t>
  </si>
  <si>
    <t xml:space="preserve">CE-20200001876452 </t>
  </si>
  <si>
    <t>Buri Caraguay Víctor Emilio</t>
  </si>
  <si>
    <t>Centro Automotriz Gustavo Moya Baca Cía. Ltda.</t>
  </si>
  <si>
    <t xml:space="preserve">CE-20200001876451  </t>
  </si>
  <si>
    <t>Jurado Villagómez Edison Ancizar</t>
  </si>
  <si>
    <t>CE-20200001878337</t>
  </si>
  <si>
    <t>Falcón Cisneros José Luis</t>
  </si>
  <si>
    <t xml:space="preserve">CE-20200001878341 </t>
  </si>
  <si>
    <t xml:space="preserve">CE-20200001878343 </t>
  </si>
  <si>
    <t xml:space="preserve">CE-20200001878347 </t>
  </si>
  <si>
    <t xml:space="preserve">CE-20200001878350 </t>
  </si>
  <si>
    <t xml:space="preserve">Gallegos Herrera Mauro Vinicio        </t>
  </si>
  <si>
    <t>Miranda Cruz Douglas Oswaldo</t>
  </si>
  <si>
    <t>Yunga Villa Alfonso María</t>
  </si>
  <si>
    <t>Harnisth Pinos Odguil Antonio</t>
  </si>
  <si>
    <t xml:space="preserve">Depottire S.A. </t>
  </si>
  <si>
    <t xml:space="preserve">CE-20200001912062  </t>
  </si>
  <si>
    <t>CE-20200001911894</t>
  </si>
  <si>
    <t xml:space="preserve">CE-20200001922898  </t>
  </si>
  <si>
    <t xml:space="preserve">CE-20200001945017 </t>
  </si>
  <si>
    <t>CE-20200001945025</t>
  </si>
  <si>
    <t>CE-20200001945030</t>
  </si>
  <si>
    <t>Suquillo Andrango Marco Vinicio</t>
  </si>
  <si>
    <t>CE-20200001945032</t>
  </si>
  <si>
    <t>CE-20200001945036</t>
  </si>
  <si>
    <t>Asociación de Producción Textil Cierre Dorado "Asoprotexciedo"</t>
  </si>
  <si>
    <t>Asociación de Producción Textil Dedal de Oro "Asoprotexded"</t>
  </si>
  <si>
    <t>Asociación de Producción Textil Mil Puntadas "Asotexmip"</t>
  </si>
  <si>
    <t>Asociación de Producción Textil Ponte Ecuador "Asoprotexponec"</t>
  </si>
  <si>
    <t>Cooperativa de Producción Textil Artesanal Punto Ecuador</t>
  </si>
  <si>
    <t>Sotomayor Ocampo Víctor Eduardo</t>
  </si>
  <si>
    <t>CE-20200001946983</t>
  </si>
  <si>
    <t>CE-20200001946984</t>
  </si>
  <si>
    <t>CE-20200001946985</t>
  </si>
  <si>
    <t>CE-20200001946986</t>
  </si>
  <si>
    <t>CE-20200001946987</t>
  </si>
  <si>
    <t>CE-20200001946988</t>
  </si>
  <si>
    <t>0992262192001</t>
  </si>
  <si>
    <t>016-SJ--CBDMQ-2020</t>
  </si>
  <si>
    <t>0602205684001</t>
  </si>
  <si>
    <t>0602182768001</t>
  </si>
  <si>
    <t>007-INF-DJ-CBDMQ-2020</t>
  </si>
  <si>
    <t>006-INF-DJ-CBDMQ-2020</t>
  </si>
  <si>
    <t>INF-002-DJ-CBDMQ-2020</t>
  </si>
  <si>
    <t>INF-001-DJ-CBDMQ-2020</t>
  </si>
  <si>
    <t>0991253408001</t>
  </si>
  <si>
    <t>INF-003-DJ-CBDMQ-2020</t>
  </si>
  <si>
    <t>014-DGAF-CBDMQ-2020</t>
  </si>
  <si>
    <t>0992505524001</t>
  </si>
  <si>
    <t>016-DGAF-CBDMQ-2020</t>
  </si>
  <si>
    <t>018-DGAF-CBDMQ-2020</t>
  </si>
  <si>
    <t>006-SJ-CBDMQ-2020</t>
  </si>
  <si>
    <t>019-SJ-CBDMQ-2020</t>
  </si>
  <si>
    <t>022-SJ-CBDMQ-2020</t>
  </si>
  <si>
    <t>024-SJ-CBDMQ-2020</t>
  </si>
  <si>
    <t>030-SJ-CBDMQ-2020</t>
  </si>
  <si>
    <t>005-INF-DJ-CBDMQ-2020</t>
  </si>
  <si>
    <t>019-DGAF-CBDMQ-2020</t>
  </si>
  <si>
    <t>020-DGAF-CBDMQ-2020</t>
  </si>
  <si>
    <t>023-DGAF-CBDMQ-2020</t>
  </si>
  <si>
    <t>025-DGAF-CBDMQ-2020</t>
  </si>
  <si>
    <t>029-DGAF-CBDMQ-2020</t>
  </si>
  <si>
    <t>030-DGAF-CBDMQ-2020</t>
  </si>
  <si>
    <t>010-SJ-CBDMQ-2020</t>
  </si>
  <si>
    <t>010-INF-DJ-CBDMQ-2020</t>
  </si>
  <si>
    <t>012-INF-DJ-CBDMQ-2020</t>
  </si>
  <si>
    <t>014-A-INF-DJ-CBDMQ-2020</t>
  </si>
  <si>
    <t>015-INF-DJ-CBDMQ-2020</t>
  </si>
  <si>
    <t>013-INF-DJ-CBDMQ-2020</t>
  </si>
  <si>
    <t>017-INF-DJ-CBDMQ-2020</t>
  </si>
  <si>
    <t>013-SJ-CBDMQ-2020</t>
  </si>
  <si>
    <t>0201889599001</t>
  </si>
  <si>
    <t>014-SJ-CBDMQ-2020</t>
  </si>
  <si>
    <t>015-SJ-CBDMQ-2020</t>
  </si>
  <si>
    <t>014-INF-DJ-CBDMQ-2020</t>
  </si>
  <si>
    <t>016-INF-DJ-CBDMQ-2020</t>
  </si>
  <si>
    <t>018-INF-DJ-CBDMQ-2020</t>
  </si>
  <si>
    <t>017-SJ-CBDMQ-2020</t>
  </si>
  <si>
    <t>023-SJ-CBDMQ-2020</t>
  </si>
  <si>
    <t>018-SJ-CBDMQ-2020</t>
  </si>
  <si>
    <t>020-SJ-CBDMQ-2020</t>
  </si>
  <si>
    <t>031-DGAF-CBDMQ-2020</t>
  </si>
  <si>
    <t>032-DGAF-CBDMQ-2020</t>
  </si>
  <si>
    <t>062-DGAF-CBDMQ-2020</t>
  </si>
  <si>
    <t>033-DGAF-CBDMQ-2020</t>
  </si>
  <si>
    <t>028-INF-DJ-CBDMQ-2020</t>
  </si>
  <si>
    <t>0992745762001</t>
  </si>
  <si>
    <t>021-SJ-CBDMQ-2020</t>
  </si>
  <si>
    <t>034-DGAF-CBDMQ-2020</t>
  </si>
  <si>
    <t>035-DGAF-CBDMQ-2020</t>
  </si>
  <si>
    <t>036-DGAF-CBDMQ-2020</t>
  </si>
  <si>
    <t>037-DGAF-CBDMQ-2020</t>
  </si>
  <si>
    <t>038-DGAF-CBDMQ-2020</t>
  </si>
  <si>
    <t>039-DGAF-CBDMQ-2020</t>
  </si>
  <si>
    <t>021-INF-DJ-CBDMQ-2020</t>
  </si>
  <si>
    <t>023-INF-DJ-CBDMQ-2020</t>
  </si>
  <si>
    <t>022-INF-DJ-CBDMQ-2020</t>
  </si>
  <si>
    <t>026-SJ-CBDMQ-2020</t>
  </si>
  <si>
    <t>027-SJ-CBDMQ-2020</t>
  </si>
  <si>
    <t>028-SJ-CBDMQ-2020</t>
  </si>
  <si>
    <t>029-SJ-CBDMQ-2020</t>
  </si>
  <si>
    <t>032-SJ-CBDMQ-2020</t>
  </si>
  <si>
    <t>042-DGAF-CBDMQ-2020</t>
  </si>
  <si>
    <t>0800303992001</t>
  </si>
  <si>
    <t>0912538519001</t>
  </si>
  <si>
    <t>1710201102001</t>
  </si>
  <si>
    <t>001-DGAF-CBDMQ-2020</t>
  </si>
  <si>
    <t>002-SJ-CBDMQ-2020</t>
  </si>
  <si>
    <t>004-DGAF-CBDMQ-2020</t>
  </si>
  <si>
    <t>003-DGAF-CBDMQ-2020</t>
  </si>
  <si>
    <t>005-SJ-CBDMQ-2020</t>
  </si>
  <si>
    <t>006-DGAF-CBDMQ-2020</t>
  </si>
  <si>
    <t>008-SJ-CBDMQ-2020</t>
  </si>
  <si>
    <t>009-DGAF-CBDMQ-2020</t>
  </si>
  <si>
    <t>33-INF-DJ-CBDMQ-2020</t>
  </si>
  <si>
    <t>010-DGAF-CBDMQ-2020</t>
  </si>
  <si>
    <t>011-DGAF-CBDMQ-2020</t>
  </si>
  <si>
    <t>001-SJ-CBDMQ-2020</t>
  </si>
  <si>
    <t>040-DGAF-CBDMQ-2020</t>
  </si>
  <si>
    <t>043-DGAF-CBDMQ-2020</t>
  </si>
  <si>
    <t>044-DGAF-CBDMQ-2020</t>
  </si>
  <si>
    <t>045-DGAF-CBDMQ-2020</t>
  </si>
  <si>
    <t>046-DGAF-CBDMQ-2020</t>
  </si>
  <si>
    <t>047-DGAF-CBDMQ-2020</t>
  </si>
  <si>
    <t>049-DGAF-CBDMQ-2020</t>
  </si>
  <si>
    <t>048-DGAF-CBDMQ-2020</t>
  </si>
  <si>
    <t>050-DGAF-CBDMQ-2020</t>
  </si>
  <si>
    <t>24-ING-DJ-CBDMQ-2020</t>
  </si>
  <si>
    <t>033-SJ-CBDMQ-2020</t>
  </si>
  <si>
    <t>034-SJ-CBDMQ-2020</t>
  </si>
  <si>
    <t>051-DGAF-CBDMQ-2020</t>
  </si>
  <si>
    <t>052-DGAF-CBDMQ-2020</t>
  </si>
  <si>
    <t>053-DGAF-CBDMQ-2020</t>
  </si>
  <si>
    <t>054-DGAF-CBDMQ-2020</t>
  </si>
  <si>
    <t>056-DGAF-CBDMQ-2020</t>
  </si>
  <si>
    <t>AMBROSS-TI TECNOLOGIA INFORMATICA CIA.LTDA.</t>
  </si>
  <si>
    <t>057-DGAF-CBDMQ-2020</t>
  </si>
  <si>
    <t>058-DGAF-CBDMQ-2020</t>
  </si>
  <si>
    <t>059-DGAF-CBDMQ-2020</t>
  </si>
  <si>
    <t>030-INF-DJ-CBDMQ-2020</t>
  </si>
  <si>
    <t>060-DGAF-CBDMQ-2020</t>
  </si>
  <si>
    <t>0992686324001</t>
  </si>
  <si>
    <t>061-DGAF-CBDMQ-2020</t>
  </si>
  <si>
    <t>025-INF-DJ-CBDMQ-2020</t>
  </si>
  <si>
    <t>064-DGAF-CBDMQ-2020</t>
  </si>
  <si>
    <t>027-INF-DJ-CBDMQ-2020</t>
  </si>
  <si>
    <t>026-INF-DJ-CBDMQ-2020</t>
  </si>
  <si>
    <t>065-DGAF-CBDMQ-2020</t>
  </si>
  <si>
    <t>029-INF-DJ-CBDMQ-2020</t>
  </si>
  <si>
    <t>065-DGAF-CBDMQ-2020.</t>
  </si>
  <si>
    <t>0201515871001</t>
  </si>
  <si>
    <t>066-DGAF-CBDMQ-2020</t>
  </si>
  <si>
    <t>067-DGAF-CBDMQ-2020</t>
  </si>
  <si>
    <t>068-DGAF-CBDMQ-2020</t>
  </si>
  <si>
    <t>069-DGAF-CBDMQ-2020</t>
  </si>
  <si>
    <t>070-DGAF-CBDMQ-2020</t>
  </si>
  <si>
    <t>072-DGAF-CBDMQ-2020</t>
  </si>
  <si>
    <t>073-DGAF-CBDMQ-2020</t>
  </si>
  <si>
    <t>074-DGAF-CBDMQ-2020</t>
  </si>
  <si>
    <t>075-DGAF-CBDMQ-2020</t>
  </si>
  <si>
    <t>CISNEROS MIÑO HERNAN RODRIGO</t>
  </si>
  <si>
    <t>031-INF-DJ-CBDMQ-2020</t>
  </si>
  <si>
    <t>035-INF-DJ-CBDMQ-2020</t>
  </si>
  <si>
    <t>036-INF-DJ-CBDMQ-2020</t>
  </si>
  <si>
    <t>DIRECCIÓN DE ADQUISICIONES</t>
  </si>
  <si>
    <t>RADIO COMUNICACIONES DE LOS ANDES RACOMDES S.A.</t>
  </si>
  <si>
    <t>1793066739001
1710052828
1700321126
1792981891001
1710052828
1711279347
1710454024</t>
  </si>
  <si>
    <t>0993002844001</t>
  </si>
  <si>
    <t>025-SJ-CBDMQ-2020</t>
  </si>
  <si>
    <t>031-SJ-CBDMQ-2020</t>
  </si>
  <si>
    <t>011-SJ-CBDMQ-2020</t>
  </si>
  <si>
    <t>003-SJ-CBDMQ-2020</t>
  </si>
  <si>
    <t>004-SJ-CBDMQ-2020</t>
  </si>
  <si>
    <t>004-INF-DJ-CBDMQ-2020</t>
  </si>
  <si>
    <t>31 DE DICIEMBRE DE 2020</t>
  </si>
  <si>
    <t>0190434095001</t>
  </si>
  <si>
    <t>0601800816001</t>
  </si>
  <si>
    <t>0190085422001</t>
  </si>
  <si>
    <t>002129599001</t>
  </si>
  <si>
    <t>0602042137001</t>
  </si>
  <si>
    <t>0922544770001</t>
  </si>
  <si>
    <t>0100873298001</t>
  </si>
  <si>
    <t>0992773464001</t>
  </si>
  <si>
    <t>0190438392001</t>
  </si>
  <si>
    <t>0992689943001</t>
  </si>
  <si>
    <t>0991312080001</t>
  </si>
  <si>
    <t>0201129939001</t>
  </si>
  <si>
    <t>0102035870001</t>
  </si>
  <si>
    <t>0101055762001</t>
  </si>
  <si>
    <t>SOCIEDAD DE HECHO UNITAXI 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</si>
</sst>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theme="1"/>
      <name val="Times New Roman"/>
      <family val="1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8E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/>
  </cellStyleXfs>
  <cellXfs count="37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4" fontId="10" fillId="2" borderId="1" xfId="0" applyNumberFormat="1" applyFont="1" applyFill="1" applyBorder="1" applyAlignment="1" applyProtection="1">
      <alignment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44" fontId="10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0" fillId="0" borderId="0" xfId="0" applyProtection="1"/>
    <xf numFmtId="1" fontId="10" fillId="3" borderId="1" xfId="0" quotePrefix="1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44" fontId="10" fillId="2" borderId="1" xfId="0" applyNumberFormat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3" xfId="2" xr:uid="{00000000-0005-0000-0000-000002000000}"/>
    <cellStyle name="Normal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2174875</xdr:colOff>
      <xdr:row>0</xdr:row>
      <xdr:rowOff>0</xdr:rowOff>
    </xdr:from>
    <xdr:to>
      <xdr:col>6</xdr:col>
      <xdr:colOff>2077245</xdr:colOff>
      <xdr:row>0</xdr:row>
      <xdr:rowOff>484188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806803-B80B-41CE-93AB-662DD1F80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9125" y="0"/>
          <a:ext cx="2275683" cy="484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valverde\Downloads\PROCESOS%20DE%20CONTRATACI&#211;N%20%20(5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valverde.CBDMQ\Desktop\RESPALDO%20PARA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DE CONTRATACION 2021"/>
      <sheetName val="PROCESOS DE CONTRATACION 2020"/>
      <sheetName val="PROCESOS DE CONTRATACIÓN 2019"/>
      <sheetName val="PROCESOS 2018"/>
      <sheetName val="PROCESOS 2017"/>
      <sheetName val="Hoja 7"/>
      <sheetName val="Hoja 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aip"/>
      <sheetName val="IC"/>
      <sheetName val="PROCESOS DE CONTRATACION 2020"/>
      <sheetName val="PROCESOS DE CONTRATACIÓN 2019"/>
      <sheetName val="Hoja 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OrPwf6JQ-X89CJEQFYCVi5wk7x2z17f3GTqnuxtg5zI," TargetMode="External"/><Relationship Id="rId18" Type="http://schemas.openxmlformats.org/officeDocument/2006/relationships/hyperlink" Target="https://www.compraspublicas.gob.ec/ProcesoContratacion/compras/PC/informacionProcesoContratacion2.cpe?idSoliCompra=flglBLRYAcTBam7OUs7Oo9sdkfa3_6xkuHy6S6QUAnQ," TargetMode="External"/><Relationship Id="rId26" Type="http://schemas.openxmlformats.org/officeDocument/2006/relationships/hyperlink" Target="https://www.compraspublicas.gob.ec/ProcesoContratacion/compras/PC/informacionProcesoContratacion2.cpe?idSoliCompra=mnjiRfMEcuIfKLXUKU_-noDzivqTN8YxwZXCcaRSCCk," TargetMode="External"/><Relationship Id="rId39" Type="http://schemas.openxmlformats.org/officeDocument/2006/relationships/hyperlink" Target="https://www.compraspublicas.gob.ec/ProcesoContratacion/compras/PC/informacionProcesoContratacion2.cpe?idSoliCompra=IkQQnjbLCqhmRVJlLazL6SFGvlSASOUs7IonnxHXh_0," TargetMode="External"/><Relationship Id="rId21" Type="http://schemas.openxmlformats.org/officeDocument/2006/relationships/hyperlink" Target="https://www.compraspublicas.gob.ec/ProcesoContratacion/compras/PC/informacionProcesoContratacion2.cpe?idSoliCompra=r6VbjpWgqdbhZSAV9y7V7C-znlLAho8Oru7rWrXrNew," TargetMode="External"/><Relationship Id="rId34" Type="http://schemas.openxmlformats.org/officeDocument/2006/relationships/hyperlink" Target="https://www.compraspublicas.gob.ec/ProcesoContratacion/compras/PC/informacionProcesoContratacion2.cpe?idSoliCompra=eNUQe7rrWbgLRtT5ytCnOfbcQK8owNR0W8kGTDrlbcc," TargetMode="External"/><Relationship Id="rId42" Type="http://schemas.openxmlformats.org/officeDocument/2006/relationships/hyperlink" Target="https://www.compraspublicas.gob.ec/ProcesoContratacion/compras/PC/informacionProcesoContratacion2.cpe?idSoliCompra=EbTtj0c9ye7EolWxjcHQHqznehDSvrS1rtj4xyuTlYI," TargetMode="External"/><Relationship Id="rId47" Type="http://schemas.openxmlformats.org/officeDocument/2006/relationships/hyperlink" Target="https://www.compraspublicas.gob.ec/ProcesoContratacion/compras/PC/informacionProcesoContratacion2.cpe?idSoliCompra=QV_5iLiYn347LFRgssvYJC1cllrqNHSAsMung8KQxgs," TargetMode="External"/><Relationship Id="rId50" Type="http://schemas.openxmlformats.org/officeDocument/2006/relationships/hyperlink" Target="https://www.compraspublicas.gob.ec/ProcesoContratacion/compras/PC/informacionProcesoContratacion2.cpe?idSoliCompra=D6c9Vuw6IGAXT2liZUMf7GIRyzE7Pr5hGDh4p5UgRg4," TargetMode="External"/><Relationship Id="rId55" Type="http://schemas.openxmlformats.org/officeDocument/2006/relationships/hyperlink" Target="https://www.compraspublicas.gob.ec/ProcesoContratacion/compras/PC/informacionProcesoContratacion2.cpe?idSoliCompra=jiOiZog4IxuiEnO6LxL39BOygwibxOanL8lxrKtKCPw," TargetMode="External"/><Relationship Id="rId63" Type="http://schemas.openxmlformats.org/officeDocument/2006/relationships/hyperlink" Target="https://www.compraspublicas.gob.ec/ProcesoContratacion/compras/PC/informacionProcesoContratacion2.cpe?idSoliCompra=Ymqz4TBQV4mMfxBYhgs5LX8lEimZSvbdNP3nlBY-QZU," TargetMode="External"/><Relationship Id="rId68" Type="http://schemas.openxmlformats.org/officeDocument/2006/relationships/hyperlink" Target="https://www.compraspublicas.gob.ec/ProcesoContratacion/compras/PC/informacionProcesoContratacion2.cpe?idSoliCompra=iYE85PCD98y98OvKrm2ytIhb9oYhoPo6CZe_BG5rEk8," TargetMode="External"/><Relationship Id="rId76" Type="http://schemas.openxmlformats.org/officeDocument/2006/relationships/drawing" Target="../drawings/drawing1.xml"/><Relationship Id="rId7" Type="http://schemas.openxmlformats.org/officeDocument/2006/relationships/hyperlink" Target="https://www.compraspublicas.gob.ec/ProcesoContratacion/compras/PC/informacionProcesoContratacion2.cpe?idSoliCompra=Mp1N8Dh8lHmqHYsatT9O_jo92DfuByJfTb3Xu1qjjac," TargetMode="External"/><Relationship Id="rId71" Type="http://schemas.openxmlformats.org/officeDocument/2006/relationships/hyperlink" Target="https://www.compraspublicas.gob.ec/ProcesoContratacion/compras/PC/informacionProcesoContratacion2.cpe?idSoliCompra=uONTvORHSYd057npktI8lmiBTefnejrCdjZ3eDGuW_g," TargetMode="External"/><Relationship Id="rId2" Type="http://schemas.openxmlformats.org/officeDocument/2006/relationships/hyperlink" Target="https://www.compraspublicas.gob.ec/ProcesoContratacion/compras/PC/informacionProcesoContratacion2.cpe?idSoliCompra=-htmqK-5fGgnlWQo74rdecZBQPZM0CaVkviENdIJeTk," TargetMode="External"/><Relationship Id="rId16" Type="http://schemas.openxmlformats.org/officeDocument/2006/relationships/hyperlink" Target="https://www.compraspublicas.gob.ec/ProcesoContratacion/compras/PC/informacionProcesoContratacion2.cpe?idSoliCompra=vx7iU37i85VdxIqVOI2UGA4HBfqyyqDqVKjWTZlIOBU," TargetMode="External"/><Relationship Id="rId29" Type="http://schemas.openxmlformats.org/officeDocument/2006/relationships/hyperlink" Target="https://www.compraspublicas.gob.ec/ProcesoContratacion/compras/PC/informacionProcesoContratacion2.cpe?idSoliCompra=k6ViL0_psauA7v5zZc1c8U_tcvd3qHsOxv31zKfFAPY," TargetMode="External"/><Relationship Id="rId11" Type="http://schemas.openxmlformats.org/officeDocument/2006/relationships/hyperlink" Target="https://www.compraspublicas.gob.ec/ProcesoContratacion/compras/PC/informacionProcesoContratacion2.cpe?idSoliCompra=lz9DY2pjKXOH1NCp98MJtNwQWw7xLUlOF0HPvL5hPiE," TargetMode="External"/><Relationship Id="rId24" Type="http://schemas.openxmlformats.org/officeDocument/2006/relationships/hyperlink" Target="https://www.compraspublicas.gob.ec/ProcesoContratacion/compras/PC/informacionProcesoContratacion2.cpe?idSoliCompra=x6I2O6giWgAqHRbnu1lRvVFo7XVHsjpKlPJIDTbcgSA," TargetMode="External"/><Relationship Id="rId32" Type="http://schemas.openxmlformats.org/officeDocument/2006/relationships/hyperlink" Target="https://www.compraspublicas.gob.ec/ProcesoContratacion/compras/PC/informacionProcesoContratacion2.cpe?idSoliCompra=rsReDa5qQbKFzZliAJFpeGoYAwmJ2oJU6HJizA5XvIg," TargetMode="External"/><Relationship Id="rId37" Type="http://schemas.openxmlformats.org/officeDocument/2006/relationships/hyperlink" Target="https://www.compraspublicas.gob.ec/ProcesoContratacion/compras/PC/informacionProcesoContratacion2.cpe?idSoliCompra=0lrUsPwsWPGnbH0IoVSFNzt79J7EM05DmUpl2SiHUlQ," TargetMode="External"/><Relationship Id="rId40" Type="http://schemas.openxmlformats.org/officeDocument/2006/relationships/hyperlink" Target="https://www.compraspublicas.gob.ec/ProcesoContratacion/compras/PC/informacionProcesoContratacion2.cpe?idSoliCompra=uzB59UsXzjRQwAHVZl16JIVLo0phlrKDeZVw6sEBpKI," TargetMode="External"/><Relationship Id="rId45" Type="http://schemas.openxmlformats.org/officeDocument/2006/relationships/hyperlink" Target="https://www.compraspublicas.gob.ec/ProcesoContratacion/compras/PC/informacionProcesoContratacion2.cpe?idSoliCompra=AsfYX2JFtKticBQ8N62UOF49YgoFUkGQDJtZGEx92pg," TargetMode="External"/><Relationship Id="rId53" Type="http://schemas.openxmlformats.org/officeDocument/2006/relationships/hyperlink" Target="https://www.compraspublicas.gob.ec/ProcesoContratacion/compras/PC/informacionProcesoContratacion2.cpe?idSoliCompra=Cd7cipWAHfK0OpOqpxgOby9NiYrvorJbzG7D2_c3Gm0," TargetMode="External"/><Relationship Id="rId58" Type="http://schemas.openxmlformats.org/officeDocument/2006/relationships/hyperlink" Target="https://www.compraspublicas.gob.ec/ProcesoContratacion/compras/PC/informacionProcesoContratacion2.cpe?idSoliCompra=x3STj1J6uIjLORwTutYARkppQaDe-uYmHVAXuVpFAdA," TargetMode="External"/><Relationship Id="rId66" Type="http://schemas.openxmlformats.org/officeDocument/2006/relationships/hyperlink" Target="https://www.compraspublicas.gob.ec/ProcesoContratacion/compras/PC/informacionProcesoContratacion2.cpe?idSoliCompra=nglmkZ-C0U-Lf_PGp0Lqi3YyMYYwyD5952yLHyyjyms," TargetMode="External"/><Relationship Id="rId74" Type="http://schemas.openxmlformats.org/officeDocument/2006/relationships/hyperlink" Target="https://www.compraspublicas.gob.ec/ProcesoContratacion/compras/PC/informacionProcesoContratacion2.cpe?idSoliCompra=JFLU8Fwd31MnvBaGRJYZn5yBoLY30lsz43R11Qz77_E," TargetMode="External"/><Relationship Id="rId5" Type="http://schemas.openxmlformats.org/officeDocument/2006/relationships/hyperlink" Target="https://www.compraspublicas.gob.ec/ProcesoContratacion/compras/PC/informacionProcesoContratacion2.cpe?idSoliCompra=Tf5K3l9s4GNA3ucXVvUt4Aj3d4fq9bSCMYpWLIstF9Y," TargetMode="External"/><Relationship Id="rId15" Type="http://schemas.openxmlformats.org/officeDocument/2006/relationships/hyperlink" Target="https://www.compraspublicas.gob.ec/ProcesoContratacion/compras/PC/informacionProcesoContratacion2.cpe?idSoliCompra=ZM9cvtF27Y9nS8u1Wxcq8yl35XQThysxnu3Hp2M6J7U," TargetMode="External"/><Relationship Id="rId23" Type="http://schemas.openxmlformats.org/officeDocument/2006/relationships/hyperlink" Target="https://www.compraspublicas.gob.ec/ProcesoContratacion/compras/PC/informacionProcesoContratacion2.cpe?idSoliCompra=WJhlZfBWfP2gMkke-ej-TX-G8N6crO7i_0PEzTZ_H6A," TargetMode="External"/><Relationship Id="rId28" Type="http://schemas.openxmlformats.org/officeDocument/2006/relationships/hyperlink" Target="https://www.compraspublicas.gob.ec/ProcesoContratacion/compras/PC/informacionProcesoContratacion2.cpe?idSoliCompra=O3EUWoVePd_Bs3x389oEEzG_DHkuSRZhnWUH4J2WjGM," TargetMode="External"/><Relationship Id="rId36" Type="http://schemas.openxmlformats.org/officeDocument/2006/relationships/hyperlink" Target="https://www.compraspublicas.gob.ec/ProcesoContratacion/compras/PC/informacionProcesoContratacion2.cpe?idSoliCompra=7kaydw4kcLI8q179hehLJ_XZTHW38_UnTtbi3pq7f4k," TargetMode="External"/><Relationship Id="rId49" Type="http://schemas.openxmlformats.org/officeDocument/2006/relationships/hyperlink" Target="https://www.compraspublicas.gob.ec/ProcesoContratacion/compras/PC/informacionProcesoContratacion2.cpe?idSoliCompra=HEyfFELjYd-ct49kViRvUtnKOObAmVbQyD1Kj3OfmXg," TargetMode="External"/><Relationship Id="rId57" Type="http://schemas.openxmlformats.org/officeDocument/2006/relationships/hyperlink" Target="https://www.compraspublicas.gob.ec/ProcesoContratacion/compras/SC/sci.cpe?idSoliCompra=OHGLOtl8GW0zdgD7MyJGtY8y_1G-IFgokt_E27hF9iI," TargetMode="External"/><Relationship Id="rId61" Type="http://schemas.openxmlformats.org/officeDocument/2006/relationships/hyperlink" Target="https://www.compraspublicas.gob.ec/ProcesoContratacion/compras/PC/informacionProcesoContratacion2.cpe?idSoliCompra=AKgPXBeVd89xKNdRcyv8vMqyJReY3rNGKRrkgS_QFnk," TargetMode="External"/><Relationship Id="rId10" Type="http://schemas.openxmlformats.org/officeDocument/2006/relationships/hyperlink" Target="https://www.compraspublicas.gob.ec/ProcesoContratacion/compras/PC/informacionProcesoContratacion2.cpe?idSoliCompra=qc7kQp5q8t8G-JfZKdWNPQ5mxQlPzi9bSM7I6scMHzc," TargetMode="External"/><Relationship Id="rId19" Type="http://schemas.openxmlformats.org/officeDocument/2006/relationships/hyperlink" Target="https://www.compraspublicas.gob.ec/ProcesoContratacion/compras/PC/informacionProcesoContratacion2.cpe?idSoliCompra=nnyF0p1N-8e5scPox3ehIY7yloH4bwAr8b1IFOav6SI," TargetMode="External"/><Relationship Id="rId31" Type="http://schemas.openxmlformats.org/officeDocument/2006/relationships/hyperlink" Target="https://www.compraspublicas.gob.ec/ProcesoContratacion/compras/PC/informacionProcesoContratacion2.cpe?idSoliCompra=l4EBpH53dvQF8IoKqnjou4866qFbjv8slxbRvbh7f9w," TargetMode="External"/><Relationship Id="rId44" Type="http://schemas.openxmlformats.org/officeDocument/2006/relationships/hyperlink" Target="https://www.compraspublicas.gob.ec/ProcesoContratacion/compras/SC/sci.cpe?idSoliCompra=Egu85hBI6KRncDr2mZEDSCpkLKNW2q4IidIRL5DUhc8," TargetMode="External"/><Relationship Id="rId52" Type="http://schemas.openxmlformats.org/officeDocument/2006/relationships/hyperlink" Target="https://www.compraspublicas.gob.ec/ProcesoContratacion/compras/PC/informacionProcesoContratacion2.cpe?idSoliCompra=juLwr88NFvGMWg5VuaFBR-EirFzabJqFMUIAi0jyr98," TargetMode="External"/><Relationship Id="rId60" Type="http://schemas.openxmlformats.org/officeDocument/2006/relationships/hyperlink" Target="https://www.compraspublicas.gob.ec/ProcesoContratacion/compras/PC/informacionProcesoContratacion2.cpe?idSoliCompra=SLliUAPC-r4KefRvPWze3d_tdnq5fzSYRYT8uRErggE," TargetMode="External"/><Relationship Id="rId65" Type="http://schemas.openxmlformats.org/officeDocument/2006/relationships/hyperlink" Target="https://www.compraspublicas.gob.ec/ProcesoContratacion/compras/PC/informacionProcesoContratacion2.cpe?idSoliCompra=CZZwaHloBlRtLH65WvWwn_Ph6WymlhlXb9kzMz4C0MQ," TargetMode="External"/><Relationship Id="rId73" Type="http://schemas.openxmlformats.org/officeDocument/2006/relationships/hyperlink" Target="https://www.compraspublicas.gob.ec/ProcesoContratacion/compras/PC/informacionProcesoContratacion2.cpe?idSoliCompra=2zUrWx-LupM1luGayzpGqTval4vuTkVmo3i-UmJPPTw," TargetMode="External"/><Relationship Id="rId4" Type="http://schemas.openxmlformats.org/officeDocument/2006/relationships/hyperlink" Target="https://www.compraspublicas.gob.ec/ProcesoContratacion/compras/PC/informacionProcesoContratacion2.cpe?idSoliCompra=6xGvGacF2avLB_5Ln32N-we-3YQnLEDMjBB4-FWLwFI," TargetMode="External"/><Relationship Id="rId9" Type="http://schemas.openxmlformats.org/officeDocument/2006/relationships/hyperlink" Target="https://www.compraspublicas.gob.ec/ProcesoContratacion/compras/PC/informacionProcesoContratacion2.cpe?idSoliCompra=qmJ4h1hLokjhpD4dKmUBGnYRPrXWathN4SIn30F7vF4," TargetMode="External"/><Relationship Id="rId14" Type="http://schemas.openxmlformats.org/officeDocument/2006/relationships/hyperlink" Target="https://www.compraspublicas.gob.ec/ProcesoContratacion/compras/PC/informacionProcesoContratacion2.cpe?idSoliCompra=eRbwNS48fBd0LUbW2jLpCaiMiJPn56AGvjFAPFqWsxo," TargetMode="External"/><Relationship Id="rId22" Type="http://schemas.openxmlformats.org/officeDocument/2006/relationships/hyperlink" Target="https://www.compraspublicas.gob.ec/ProcesoContratacion/compras/PC/informacionProcesoContratacion2.cpe?idSoliCompra=I8LQeAdL1lQde1IzT9JqhBbYdFyJknS9K2-6gvv4u6Q," TargetMode="External"/><Relationship Id="rId27" Type="http://schemas.openxmlformats.org/officeDocument/2006/relationships/hyperlink" Target="https://www.compraspublicas.gob.ec/ProcesoContratacion/compras/PC/informacionProcesoContratacion2.cpe?idSoliCompra=TG0yWVInAXk28wm75eoa585EYt5gvitTXrlqPCquEvI," TargetMode="External"/><Relationship Id="rId30" Type="http://schemas.openxmlformats.org/officeDocument/2006/relationships/hyperlink" Target="https://www.compraspublicas.gob.ec/ProcesoContratacion/compras/PC/informacionProcesoContratacion2.cpe?idSoliCompra=b_lSbnfieXgcHgaI_TwcBAGaPzYsJiMWkkWEWL2luiU," TargetMode="External"/><Relationship Id="rId35" Type="http://schemas.openxmlformats.org/officeDocument/2006/relationships/hyperlink" Target="https://www.compraspublicas.gob.ec/ProcesoContratacion/compras/PC/informacionProcesoContratacion2.cpe?idSoliCompra=g5SwOVMO4KHqKCgSgEvGZKjavH3__1J-Djq_DUCEDGU," TargetMode="External"/><Relationship Id="rId43" Type="http://schemas.openxmlformats.org/officeDocument/2006/relationships/hyperlink" Target="https://www.compraspublicas.gob.ec/ProcesoContratacion/compras/PC/informacionProcesoContratacion2.cpe?idSoliCompra=mf11AvzjCjb8S3GkG6r3ZYfAiox2dmiJhxG7wKAYM_E," TargetMode="External"/><Relationship Id="rId48" Type="http://schemas.openxmlformats.org/officeDocument/2006/relationships/hyperlink" Target="https://www.compraspublicas.gob.ec/ProcesoContratacion/compras/PC/informacionProcesoContratacion2.cpe?idSoliCompra=s5rYNTj09YUIVTIpZntW4v_T-vEWZ_z2MxDLPm1EiTI," TargetMode="External"/><Relationship Id="rId56" Type="http://schemas.openxmlformats.org/officeDocument/2006/relationships/hyperlink" Target="https://www.compraspublicas.gob.ec/ProcesoContratacion/compras/PC/informacionProcesoContratacion2.cpe?idSoliCompra=IC_iwU4VPd_riDB0I5ddzUxxDfynHxi9Ae74KYAMywo," TargetMode="External"/><Relationship Id="rId64" Type="http://schemas.openxmlformats.org/officeDocument/2006/relationships/hyperlink" Target="https://www.compraspublicas.gob.ec/ProcesoContratacion/compras/PC/informacionProcesoContratacion2.cpe?idSoliCompra=NVetn_Jhq7CV_M2WKo-gkukVRqFpvPG9r6Uhz0CC4yo," TargetMode="External"/><Relationship Id="rId69" Type="http://schemas.openxmlformats.org/officeDocument/2006/relationships/hyperlink" Target="https://www.compraspublicas.gob.ec/ProcesoContratacion/compras/PC/informacionProcesoContratacion2.cpe?idSoliCompra=qZsGNrZZ_BBunzLpvGv2JnJwDM6IOQIosMcT3SLEa1w,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s://www.compraspublicas.gob.ec/ProcesoContratacion/compras/PC/informacionProcesoContratacion2.cpe?idSoliCompra=-VJ84KJdVWGHQQPTsnvZZa5-u2DyR3X4evLPU8a2BZU," TargetMode="External"/><Relationship Id="rId51" Type="http://schemas.openxmlformats.org/officeDocument/2006/relationships/hyperlink" Target="https://www.compraspublicas.gob.ec/ProcesoContratacion/compras/PC/informacionProcesoContratacion2.cpe?idSoliCompra=iUAzblqIvQRnVwAXbPvKCBdghvNIZUH41c-8rhFSB1k," TargetMode="External"/><Relationship Id="rId72" Type="http://schemas.openxmlformats.org/officeDocument/2006/relationships/hyperlink" Target="https://www.compraspublicas.gob.ec/ProcesoContratacion/compras/PC/informacionProcesoContratacion2.cpe?idSoliCompra=-ShBcZMtdBec0h4arL_Nz0i4USDgYcSNUjePgvvm9ZY," TargetMode="External"/><Relationship Id="rId3" Type="http://schemas.openxmlformats.org/officeDocument/2006/relationships/hyperlink" Target="https://www.compraspublicas.gob.ec/ProcesoContratacion/compras/PC/informacionProcesoContratacion2.cpe?idSoliCompra=V5Cu7_o6kpPk_iaDrvCuJncWgmNaky-uW2JH-Sfr_lw," TargetMode="External"/><Relationship Id="rId12" Type="http://schemas.openxmlformats.org/officeDocument/2006/relationships/hyperlink" Target="https://www.compraspublicas.gob.ec/ProcesoContratacion/app/webroot/compras/PC/informacionProcesoContratacion2.cpe?idSoliCompra=8Cw4H6it_OoX7mqb-31_Db33Ogen6oiT0a4aC7B5l6c," TargetMode="External"/><Relationship Id="rId17" Type="http://schemas.openxmlformats.org/officeDocument/2006/relationships/hyperlink" Target="https://www.compraspublicas.gob.ec/ProcesoContratacion/compras/PC/informacionProcesoContratacion2.cpe?idSoliCompra=BMVsBr9s-ErZ8dLoUHnt8yAGl3XKrZJoTHEe-JxTcyc," TargetMode="External"/><Relationship Id="rId25" Type="http://schemas.openxmlformats.org/officeDocument/2006/relationships/hyperlink" Target="https://www.compraspublicas.gob.ec/ProcesoContratacion/compras/PC/informacionProcesoContratacion2.cpe?idSoliCompra=JiqePKr4ra4EXs5bWuka6vGSesoBHhfgVtnzaEoCE4c," TargetMode="External"/><Relationship Id="rId33" Type="http://schemas.openxmlformats.org/officeDocument/2006/relationships/hyperlink" Target="https://www.compraspublicas.gob.ec/ProcesoContratacion/compras/PC/informacionProcesoContratacion2.cpe?idSoliCompra=p5-kOBwSWUA9-VFRqLJON0LgcEaE2slZXj2Z4UPOhQ8," TargetMode="External"/><Relationship Id="rId38" Type="http://schemas.openxmlformats.org/officeDocument/2006/relationships/hyperlink" Target="https://www.compraspublicas.gob.ec/ProcesoContratacion/compras/PC/informacionProcesoContratacion2.cpe?idSoliCompra=kevq3fgTwZUOvjGMoSMCT19bSAEEt5BlPJn1HtBfhSc," TargetMode="External"/><Relationship Id="rId46" Type="http://schemas.openxmlformats.org/officeDocument/2006/relationships/hyperlink" Target="https://www.compraspublicas.gob.ec/ProcesoContratacion/compras/PC/informacionProcesoContratacion2.cpe?idSoliCompra=h6lnq_ZUJb2cVp1CCa_SeA79LNJKvbp5ZQ1zb8ZTcxU," TargetMode="External"/><Relationship Id="rId59" Type="http://schemas.openxmlformats.org/officeDocument/2006/relationships/hyperlink" Target="https://www.compraspublicas.gob.ec/ProcesoContratacion/compras/PC/informacionProcesoContratacion2.cpe?idSoliCompra=WF8G5O5kes9dJrvX5L00avzUMZnokl9O8rZN0957-rU," TargetMode="External"/><Relationship Id="rId67" Type="http://schemas.openxmlformats.org/officeDocument/2006/relationships/hyperlink" Target="https://www.compraspublicas.gob.ec/ProcesoContratacion/compras/PC/informacionProcesoContratacion2.cpe?idSoliCompra=V43E6x8HMBlaORjVEJMXoVyLjnj56OHqszYZn47fEV0," TargetMode="External"/><Relationship Id="rId20" Type="http://schemas.openxmlformats.org/officeDocument/2006/relationships/hyperlink" Target="https://www.compraspublicas.gob.ec/ProcesoContratacion/compras/PC/informacionProcesoContratacion2.cpe?idSoliCompra=_svxwN3bTs1U8U_ep9Hr5tmdJkIvuxS6iS94F_UEH7o," TargetMode="External"/><Relationship Id="rId41" Type="http://schemas.openxmlformats.org/officeDocument/2006/relationships/hyperlink" Target="https://www.compraspublicas.gob.ec/ProcesoContratacion/compras/PC/informacionProcesoContratacion2.cpe?idSoliCompra=afSapv4GkbK0hP4hz3G7CcK4HleqMjzcem-90A8bZsw," TargetMode="External"/><Relationship Id="rId54" Type="http://schemas.openxmlformats.org/officeDocument/2006/relationships/hyperlink" Target="https://www.compraspublicas.gob.ec/ProcesoContratacion/compras/PC/informacionProcesoContratacion2.cpe?idSoliCompra=oaZmc3pThgX7oo_GI3xcY0FnNPTT67jjw97IHbfLe9Q," TargetMode="External"/><Relationship Id="rId62" Type="http://schemas.openxmlformats.org/officeDocument/2006/relationships/hyperlink" Target="https://www.compraspublicas.gob.ec/ProcesoContratacion/compras/PC/informacionProcesoContratacion2.cpe?idSoliCompra=l5rkgkYTakECiRCblPPeLM0KIA2nZBHSMSYTDcVTwkU," TargetMode="External"/><Relationship Id="rId70" Type="http://schemas.openxmlformats.org/officeDocument/2006/relationships/hyperlink" Target="https://www.compraspublicas.gob.ec/ProcesoContratacion/compras/PC/informacionProcesoContratacion2.cpe?idSoliCompra=dLUjQJdqVdrLGhElMYHj1OIm-1mbqL3gOk7mUtqsCTc,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bomberosquito.gob.ec/" TargetMode="External"/><Relationship Id="rId6" Type="http://schemas.openxmlformats.org/officeDocument/2006/relationships/hyperlink" Target="https://www.compraspublicas.gob.ec/ProcesoContratacion/compras/PC/informacionProcesoContratacion2.cpe?idSoliCompra=eDXGCe2gx5_wytzo2SXedM6DIoNOe__Vte5tDvyBL-k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6"/>
  <sheetViews>
    <sheetView tabSelected="1" zoomScaleNormal="100" workbookViewId="0">
      <selection activeCell="F7" sqref="F7"/>
    </sheetView>
  </sheetViews>
  <sheetFormatPr baseColWidth="10" defaultColWidth="21.7109375" defaultRowHeight="40.5" customHeight="1" x14ac:dyDescent="0.25"/>
  <cols>
    <col min="1" max="1" width="10.42578125" style="1" customWidth="1"/>
    <col min="2" max="2" width="30.42578125" style="1" customWidth="1"/>
    <col min="3" max="3" width="24.28515625" style="1" customWidth="1"/>
    <col min="4" max="4" width="24.85546875" style="1" customWidth="1"/>
    <col min="5" max="5" width="19.85546875" style="1" customWidth="1"/>
    <col min="6" max="6" width="35.5703125" style="1" bestFit="1" customWidth="1"/>
    <col min="7" max="7" width="32.7109375" style="1" customWidth="1"/>
    <col min="8" max="8" width="5.5703125" style="1" customWidth="1"/>
    <col min="9" max="16384" width="21.7109375" style="1"/>
  </cols>
  <sheetData>
    <row r="1" spans="1:8" ht="40.5" customHeight="1" x14ac:dyDescent="0.25">
      <c r="A1" s="23"/>
      <c r="B1" s="23"/>
      <c r="C1" s="23"/>
      <c r="D1" s="23"/>
      <c r="E1" s="23"/>
      <c r="F1" s="23"/>
      <c r="G1" s="23"/>
    </row>
    <row r="2" spans="1:8" s="3" customFormat="1" ht="26.25" customHeight="1" x14ac:dyDescent="0.25">
      <c r="A2" s="34"/>
      <c r="B2" s="34"/>
      <c r="C2" s="34"/>
      <c r="D2" s="34"/>
      <c r="E2" s="34"/>
      <c r="F2" s="34"/>
      <c r="G2" s="2" t="s">
        <v>0</v>
      </c>
    </row>
    <row r="3" spans="1:8" s="3" customFormat="1" ht="32.25" customHeight="1" x14ac:dyDescent="0.25">
      <c r="A3" s="34" t="s">
        <v>1</v>
      </c>
      <c r="B3" s="34"/>
      <c r="C3" s="34"/>
      <c r="D3" s="34" t="s">
        <v>2</v>
      </c>
      <c r="E3" s="34"/>
      <c r="F3" s="34"/>
      <c r="G3" s="34"/>
      <c r="H3" s="4"/>
    </row>
    <row r="4" spans="1:8" s="3" customFormat="1" ht="23.25" customHeight="1" x14ac:dyDescent="0.25">
      <c r="A4" s="34" t="s">
        <v>3</v>
      </c>
      <c r="B4" s="34"/>
      <c r="C4" s="34"/>
      <c r="D4" s="35" t="s">
        <v>291</v>
      </c>
      <c r="E4" s="24"/>
      <c r="F4" s="24"/>
      <c r="G4" s="24"/>
      <c r="H4" s="4"/>
    </row>
    <row r="5" spans="1:8" s="3" customFormat="1" ht="59.25" customHeight="1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5"/>
    </row>
    <row r="6" spans="1:8" s="11" customFormat="1" ht="28.5" customHeight="1" x14ac:dyDescent="0.25">
      <c r="A6" s="6">
        <v>1</v>
      </c>
      <c r="B6" s="13" t="s">
        <v>11</v>
      </c>
      <c r="C6" s="15">
        <v>1790932966001</v>
      </c>
      <c r="D6" s="7">
        <v>794452.32</v>
      </c>
      <c r="E6" s="8">
        <v>1</v>
      </c>
      <c r="F6" s="9" t="s">
        <v>12</v>
      </c>
      <c r="G6" s="9" t="s">
        <v>13</v>
      </c>
      <c r="H6" s="10"/>
    </row>
    <row r="7" spans="1:8" s="11" customFormat="1" ht="28.5" customHeight="1" x14ac:dyDescent="0.25">
      <c r="A7" s="24">
        <v>2</v>
      </c>
      <c r="B7" s="36" t="s">
        <v>14</v>
      </c>
      <c r="C7" s="26">
        <v>1790931676001</v>
      </c>
      <c r="D7" s="27">
        <f>678571.43+1600+401600</f>
        <v>1081771.4300000002</v>
      </c>
      <c r="E7" s="28">
        <v>3</v>
      </c>
      <c r="F7" s="9" t="s">
        <v>15</v>
      </c>
      <c r="G7" s="9" t="s">
        <v>13</v>
      </c>
      <c r="H7" s="10"/>
    </row>
    <row r="8" spans="1:8" s="11" customFormat="1" ht="28.5" customHeight="1" x14ac:dyDescent="0.25">
      <c r="A8" s="24"/>
      <c r="B8" s="36"/>
      <c r="C8" s="26"/>
      <c r="D8" s="27"/>
      <c r="E8" s="28"/>
      <c r="F8" s="9" t="s">
        <v>495</v>
      </c>
      <c r="G8" s="9" t="s">
        <v>31</v>
      </c>
      <c r="H8" s="10"/>
    </row>
    <row r="9" spans="1:8" s="11" customFormat="1" ht="28.5" customHeight="1" x14ac:dyDescent="0.25">
      <c r="A9" s="24"/>
      <c r="B9" s="36"/>
      <c r="C9" s="26"/>
      <c r="D9" s="27"/>
      <c r="E9" s="28"/>
      <c r="F9" s="9" t="s">
        <v>16</v>
      </c>
      <c r="G9" s="9" t="s">
        <v>13</v>
      </c>
      <c r="H9" s="10"/>
    </row>
    <row r="10" spans="1:8" s="11" customFormat="1" ht="28.5" customHeight="1" x14ac:dyDescent="0.25">
      <c r="A10" s="24">
        <v>3</v>
      </c>
      <c r="B10" s="25" t="s">
        <v>17</v>
      </c>
      <c r="C10" s="26">
        <v>1768152560001</v>
      </c>
      <c r="D10" s="7">
        <v>445723.12</v>
      </c>
      <c r="E10" s="28">
        <v>2</v>
      </c>
      <c r="F10" s="9" t="s">
        <v>18</v>
      </c>
      <c r="G10" s="9" t="s">
        <v>13</v>
      </c>
      <c r="H10" s="10"/>
    </row>
    <row r="11" spans="1:8" s="11" customFormat="1" ht="28.5" customHeight="1" x14ac:dyDescent="0.25">
      <c r="A11" s="24"/>
      <c r="B11" s="25"/>
      <c r="C11" s="26"/>
      <c r="D11" s="12">
        <v>89856.92</v>
      </c>
      <c r="E11" s="28"/>
      <c r="F11" s="9" t="s">
        <v>19</v>
      </c>
      <c r="G11" s="9" t="s">
        <v>13</v>
      </c>
      <c r="H11" s="10"/>
    </row>
    <row r="12" spans="1:8" s="11" customFormat="1" ht="28.5" customHeight="1" x14ac:dyDescent="0.25">
      <c r="A12" s="6">
        <v>4</v>
      </c>
      <c r="B12" s="13" t="s">
        <v>20</v>
      </c>
      <c r="C12" s="14" t="s">
        <v>618</v>
      </c>
      <c r="D12" s="12">
        <v>397900</v>
      </c>
      <c r="E12" s="8">
        <v>1</v>
      </c>
      <c r="F12" s="9" t="s">
        <v>21</v>
      </c>
      <c r="G12" s="9" t="s">
        <v>22</v>
      </c>
      <c r="H12" s="10"/>
    </row>
    <row r="13" spans="1:8" s="11" customFormat="1" ht="105" customHeight="1" x14ac:dyDescent="0.25">
      <c r="A13" s="6">
        <v>5</v>
      </c>
      <c r="B13" s="13" t="s">
        <v>23</v>
      </c>
      <c r="C13" s="15" t="s">
        <v>24</v>
      </c>
      <c r="D13" s="12">
        <v>271717.62</v>
      </c>
      <c r="E13" s="8">
        <v>1</v>
      </c>
      <c r="F13" s="9" t="s">
        <v>25</v>
      </c>
      <c r="G13" s="9" t="s">
        <v>26</v>
      </c>
      <c r="H13" s="10"/>
    </row>
    <row r="14" spans="1:8" s="11" customFormat="1" ht="28.5" customHeight="1" x14ac:dyDescent="0.25">
      <c r="A14" s="24">
        <v>6</v>
      </c>
      <c r="B14" s="25" t="s">
        <v>27</v>
      </c>
      <c r="C14" s="26">
        <v>1791065093001</v>
      </c>
      <c r="D14" s="27">
        <f>256500+209379.07+12750+5340.06+6260</f>
        <v>490229.13</v>
      </c>
      <c r="E14" s="28">
        <v>5</v>
      </c>
      <c r="F14" s="9" t="s">
        <v>28</v>
      </c>
      <c r="G14" s="9" t="s">
        <v>22</v>
      </c>
      <c r="H14" s="10"/>
    </row>
    <row r="15" spans="1:8" s="11" customFormat="1" ht="28.5" customHeight="1" x14ac:dyDescent="0.25">
      <c r="A15" s="24"/>
      <c r="B15" s="25"/>
      <c r="C15" s="26"/>
      <c r="D15" s="27"/>
      <c r="E15" s="28"/>
      <c r="F15" s="9" t="s">
        <v>29</v>
      </c>
      <c r="G15" s="9" t="s">
        <v>22</v>
      </c>
      <c r="H15" s="10"/>
    </row>
    <row r="16" spans="1:8" s="11" customFormat="1" ht="28.5" customHeight="1" x14ac:dyDescent="0.25">
      <c r="A16" s="24"/>
      <c r="B16" s="25"/>
      <c r="C16" s="26"/>
      <c r="D16" s="27"/>
      <c r="E16" s="28"/>
      <c r="F16" s="9" t="s">
        <v>30</v>
      </c>
      <c r="G16" s="9" t="s">
        <v>22</v>
      </c>
      <c r="H16" s="10"/>
    </row>
    <row r="17" spans="1:8" s="11" customFormat="1" ht="28.5" customHeight="1" x14ac:dyDescent="0.25">
      <c r="A17" s="24"/>
      <c r="B17" s="25"/>
      <c r="C17" s="26"/>
      <c r="D17" s="27"/>
      <c r="E17" s="28"/>
      <c r="F17" s="9" t="s">
        <v>611</v>
      </c>
      <c r="G17" s="9" t="s">
        <v>31</v>
      </c>
      <c r="H17" s="10"/>
    </row>
    <row r="18" spans="1:8" s="11" customFormat="1" ht="28.5" customHeight="1" x14ac:dyDescent="0.25">
      <c r="A18" s="24"/>
      <c r="B18" s="25"/>
      <c r="C18" s="26"/>
      <c r="D18" s="27"/>
      <c r="E18" s="28"/>
      <c r="F18" s="9" t="s">
        <v>612</v>
      </c>
      <c r="G18" s="9" t="s">
        <v>31</v>
      </c>
      <c r="H18" s="10"/>
    </row>
    <row r="19" spans="1:8" s="11" customFormat="1" ht="46.5" customHeight="1" x14ac:dyDescent="0.25">
      <c r="A19" s="6">
        <v>7</v>
      </c>
      <c r="B19" s="13" t="s">
        <v>32</v>
      </c>
      <c r="C19" s="15">
        <v>1792113636001</v>
      </c>
      <c r="D19" s="12">
        <v>256500</v>
      </c>
      <c r="E19" s="8">
        <v>1</v>
      </c>
      <c r="F19" s="9" t="s">
        <v>33</v>
      </c>
      <c r="G19" s="9" t="s">
        <v>22</v>
      </c>
      <c r="H19" s="10"/>
    </row>
    <row r="20" spans="1:8" s="11" customFormat="1" ht="28.5" customHeight="1" x14ac:dyDescent="0.25">
      <c r="A20" s="6">
        <v>8</v>
      </c>
      <c r="B20" s="13" t="s">
        <v>34</v>
      </c>
      <c r="C20" s="15">
        <v>1802784023001</v>
      </c>
      <c r="D20" s="12">
        <v>249899</v>
      </c>
      <c r="E20" s="8">
        <v>1</v>
      </c>
      <c r="F20" s="9" t="s">
        <v>35</v>
      </c>
      <c r="G20" s="9" t="s">
        <v>22</v>
      </c>
      <c r="H20" s="10"/>
    </row>
    <row r="21" spans="1:8" s="11" customFormat="1" ht="96" x14ac:dyDescent="0.25">
      <c r="A21" s="6">
        <v>9</v>
      </c>
      <c r="B21" s="13" t="s">
        <v>36</v>
      </c>
      <c r="C21" s="15" t="s">
        <v>37</v>
      </c>
      <c r="D21" s="12">
        <v>209099.78</v>
      </c>
      <c r="E21" s="8">
        <v>1</v>
      </c>
      <c r="F21" s="9" t="s">
        <v>38</v>
      </c>
      <c r="G21" s="9" t="s">
        <v>39</v>
      </c>
      <c r="H21" s="10"/>
    </row>
    <row r="22" spans="1:8" s="11" customFormat="1" ht="28.5" customHeight="1" x14ac:dyDescent="0.25">
      <c r="A22" s="6">
        <v>10</v>
      </c>
      <c r="B22" s="13" t="s">
        <v>40</v>
      </c>
      <c r="C22" s="20" t="s">
        <v>41</v>
      </c>
      <c r="D22" s="12">
        <v>198210</v>
      </c>
      <c r="E22" s="8">
        <v>1</v>
      </c>
      <c r="F22" s="9" t="s">
        <v>42</v>
      </c>
      <c r="G22" s="9" t="s">
        <v>22</v>
      </c>
      <c r="H22" s="10"/>
    </row>
    <row r="23" spans="1:8" s="11" customFormat="1" ht="28.5" customHeight="1" x14ac:dyDescent="0.25">
      <c r="A23" s="6">
        <v>11</v>
      </c>
      <c r="B23" s="13" t="s">
        <v>43</v>
      </c>
      <c r="C23" s="15">
        <v>1705993614001</v>
      </c>
      <c r="D23" s="12">
        <v>186286</v>
      </c>
      <c r="E23" s="8">
        <v>1</v>
      </c>
      <c r="F23" s="9" t="s">
        <v>44</v>
      </c>
      <c r="G23" s="9" t="s">
        <v>22</v>
      </c>
      <c r="H23" s="10"/>
    </row>
    <row r="24" spans="1:8" s="11" customFormat="1" ht="28.5" customHeight="1" x14ac:dyDescent="0.25">
      <c r="A24" s="6">
        <v>12</v>
      </c>
      <c r="B24" s="13" t="s">
        <v>45</v>
      </c>
      <c r="C24" s="15" t="s">
        <v>46</v>
      </c>
      <c r="D24" s="12">
        <v>176107.95</v>
      </c>
      <c r="E24" s="8">
        <v>1</v>
      </c>
      <c r="F24" s="9" t="s">
        <v>47</v>
      </c>
      <c r="G24" s="9" t="s">
        <v>48</v>
      </c>
      <c r="H24" s="10"/>
    </row>
    <row r="25" spans="1:8" s="11" customFormat="1" ht="28.5" customHeight="1" x14ac:dyDescent="0.25">
      <c r="A25" s="6">
        <v>13</v>
      </c>
      <c r="B25" s="13" t="s">
        <v>49</v>
      </c>
      <c r="C25" s="15">
        <v>1792422426001</v>
      </c>
      <c r="D25" s="12">
        <v>163750</v>
      </c>
      <c r="E25" s="8">
        <v>1</v>
      </c>
      <c r="F25" s="9" t="s">
        <v>50</v>
      </c>
      <c r="G25" s="9" t="s">
        <v>22</v>
      </c>
      <c r="H25" s="10"/>
    </row>
    <row r="26" spans="1:8" s="11" customFormat="1" ht="51" customHeight="1" x14ac:dyDescent="0.25">
      <c r="A26" s="6">
        <v>14</v>
      </c>
      <c r="B26" s="13" t="s">
        <v>51</v>
      </c>
      <c r="C26" s="15">
        <v>1792841968001</v>
      </c>
      <c r="D26" s="12">
        <v>159458.16</v>
      </c>
      <c r="E26" s="8">
        <v>1</v>
      </c>
      <c r="F26" s="9" t="s">
        <v>52</v>
      </c>
      <c r="G26" s="9" t="s">
        <v>22</v>
      </c>
      <c r="H26" s="10"/>
    </row>
    <row r="27" spans="1:8" s="11" customFormat="1" ht="28.5" customHeight="1" x14ac:dyDescent="0.25">
      <c r="A27" s="6">
        <v>15</v>
      </c>
      <c r="B27" s="13" t="s">
        <v>53</v>
      </c>
      <c r="C27" s="14" t="s">
        <v>619</v>
      </c>
      <c r="D27" s="12">
        <v>133928.57</v>
      </c>
      <c r="E27" s="8">
        <v>1</v>
      </c>
      <c r="F27" s="9" t="s">
        <v>54</v>
      </c>
      <c r="G27" s="9" t="s">
        <v>13</v>
      </c>
      <c r="H27" s="10"/>
    </row>
    <row r="28" spans="1:8" s="11" customFormat="1" ht="28.5" customHeight="1" x14ac:dyDescent="0.25">
      <c r="A28" s="6">
        <v>16</v>
      </c>
      <c r="B28" s="13" t="s">
        <v>55</v>
      </c>
      <c r="C28" s="15">
        <v>1713853834001</v>
      </c>
      <c r="D28" s="12">
        <v>122000</v>
      </c>
      <c r="E28" s="8">
        <v>1</v>
      </c>
      <c r="F28" s="9" t="s">
        <v>56</v>
      </c>
      <c r="G28" s="9" t="s">
        <v>22</v>
      </c>
      <c r="H28" s="10"/>
    </row>
    <row r="29" spans="1:8" s="11" customFormat="1" ht="28.5" customHeight="1" x14ac:dyDescent="0.25">
      <c r="A29" s="6">
        <v>17</v>
      </c>
      <c r="B29" s="13" t="s">
        <v>57</v>
      </c>
      <c r="C29" s="15">
        <v>1719384826001</v>
      </c>
      <c r="D29" s="12">
        <v>103947.28</v>
      </c>
      <c r="E29" s="8">
        <v>1</v>
      </c>
      <c r="F29" s="9" t="s">
        <v>58</v>
      </c>
      <c r="G29" s="9" t="s">
        <v>48</v>
      </c>
      <c r="H29" s="10"/>
    </row>
    <row r="30" spans="1:8" s="11" customFormat="1" ht="28.5" customHeight="1" x14ac:dyDescent="0.25">
      <c r="A30" s="6">
        <v>18</v>
      </c>
      <c r="B30" s="13" t="s">
        <v>59</v>
      </c>
      <c r="C30" s="15">
        <v>1713306932001</v>
      </c>
      <c r="D30" s="12">
        <v>103845</v>
      </c>
      <c r="E30" s="8">
        <v>1</v>
      </c>
      <c r="F30" s="9" t="s">
        <v>60</v>
      </c>
      <c r="G30" s="9" t="s">
        <v>48</v>
      </c>
      <c r="H30" s="10"/>
    </row>
    <row r="31" spans="1:8" s="11" customFormat="1" ht="28.5" customHeight="1" x14ac:dyDescent="0.25">
      <c r="A31" s="6">
        <v>19</v>
      </c>
      <c r="B31" s="13" t="s">
        <v>61</v>
      </c>
      <c r="C31" s="15">
        <v>1792024846001</v>
      </c>
      <c r="D31" s="12">
        <v>94900</v>
      </c>
      <c r="E31" s="8">
        <v>1</v>
      </c>
      <c r="F31" s="9" t="s">
        <v>62</v>
      </c>
      <c r="G31" s="9" t="s">
        <v>22</v>
      </c>
      <c r="H31" s="10"/>
    </row>
    <row r="32" spans="1:8" s="11" customFormat="1" ht="28.5" customHeight="1" x14ac:dyDescent="0.25">
      <c r="A32" s="6">
        <v>20</v>
      </c>
      <c r="B32" s="13" t="s">
        <v>63</v>
      </c>
      <c r="C32" s="15">
        <v>1002061339001</v>
      </c>
      <c r="D32" s="12">
        <v>83555</v>
      </c>
      <c r="E32" s="8">
        <v>1</v>
      </c>
      <c r="F32" s="9" t="s">
        <v>64</v>
      </c>
      <c r="G32" s="9" t="s">
        <v>48</v>
      </c>
      <c r="H32" s="10"/>
    </row>
    <row r="33" spans="1:8" s="11" customFormat="1" ht="28.5" customHeight="1" x14ac:dyDescent="0.25">
      <c r="A33" s="6">
        <v>21</v>
      </c>
      <c r="B33" s="13" t="s">
        <v>65</v>
      </c>
      <c r="C33" s="15">
        <v>1792774586001</v>
      </c>
      <c r="D33" s="12">
        <v>83000</v>
      </c>
      <c r="E33" s="8">
        <v>1</v>
      </c>
      <c r="F33" s="9" t="s">
        <v>66</v>
      </c>
      <c r="G33" s="9" t="s">
        <v>22</v>
      </c>
      <c r="H33" s="10"/>
    </row>
    <row r="34" spans="1:8" s="11" customFormat="1" ht="28.5" customHeight="1" x14ac:dyDescent="0.25">
      <c r="A34" s="6">
        <v>22</v>
      </c>
      <c r="B34" s="13" t="s">
        <v>67</v>
      </c>
      <c r="C34" s="15">
        <v>1791768507001</v>
      </c>
      <c r="D34" s="12">
        <v>77835</v>
      </c>
      <c r="E34" s="8">
        <v>1</v>
      </c>
      <c r="F34" s="9" t="s">
        <v>68</v>
      </c>
      <c r="G34" s="9" t="s">
        <v>22</v>
      </c>
      <c r="H34" s="10"/>
    </row>
    <row r="35" spans="1:8" s="11" customFormat="1" ht="28.5" customHeight="1" x14ac:dyDescent="0.25">
      <c r="A35" s="6">
        <v>23</v>
      </c>
      <c r="B35" s="13" t="s">
        <v>72</v>
      </c>
      <c r="C35" s="15">
        <v>1791773098001</v>
      </c>
      <c r="D35" s="12">
        <v>74360.56</v>
      </c>
      <c r="E35" s="8">
        <v>1</v>
      </c>
      <c r="F35" s="9" t="s">
        <v>73</v>
      </c>
      <c r="G35" s="9" t="s">
        <v>22</v>
      </c>
      <c r="H35" s="10"/>
    </row>
    <row r="36" spans="1:8" s="11" customFormat="1" ht="28.5" customHeight="1" x14ac:dyDescent="0.25">
      <c r="A36" s="6">
        <v>24</v>
      </c>
      <c r="B36" s="13" t="s">
        <v>113</v>
      </c>
      <c r="C36" s="21" t="s">
        <v>620</v>
      </c>
      <c r="D36" s="12">
        <v>60695</v>
      </c>
      <c r="E36" s="8">
        <v>1</v>
      </c>
      <c r="F36" s="9" t="s">
        <v>74</v>
      </c>
      <c r="G36" s="9" t="s">
        <v>22</v>
      </c>
      <c r="H36" s="10"/>
    </row>
    <row r="37" spans="1:8" s="11" customFormat="1" ht="28.5" customHeight="1" x14ac:dyDescent="0.25">
      <c r="A37" s="6">
        <v>25</v>
      </c>
      <c r="B37" s="13" t="s">
        <v>114</v>
      </c>
      <c r="C37" s="15">
        <v>1754275533001</v>
      </c>
      <c r="D37" s="12">
        <v>59900</v>
      </c>
      <c r="E37" s="8">
        <v>1</v>
      </c>
      <c r="F37" s="9" t="s">
        <v>75</v>
      </c>
      <c r="G37" s="9" t="s">
        <v>22</v>
      </c>
      <c r="H37" s="10"/>
    </row>
    <row r="38" spans="1:8" s="11" customFormat="1" ht="28.5" customHeight="1" x14ac:dyDescent="0.25">
      <c r="A38" s="6">
        <v>26</v>
      </c>
      <c r="B38" s="13" t="s">
        <v>115</v>
      </c>
      <c r="C38" s="15">
        <v>1726171828001</v>
      </c>
      <c r="D38" s="12">
        <v>58387.08</v>
      </c>
      <c r="E38" s="8">
        <v>1</v>
      </c>
      <c r="F38" s="9" t="s">
        <v>76</v>
      </c>
      <c r="G38" s="9" t="s">
        <v>22</v>
      </c>
      <c r="H38" s="10"/>
    </row>
    <row r="39" spans="1:8" s="11" customFormat="1" ht="28.5" customHeight="1" x14ac:dyDescent="0.25">
      <c r="A39" s="6">
        <v>27</v>
      </c>
      <c r="B39" s="13" t="s">
        <v>116</v>
      </c>
      <c r="C39" s="15" t="s">
        <v>117</v>
      </c>
      <c r="D39" s="12">
        <v>56000</v>
      </c>
      <c r="E39" s="8">
        <v>1</v>
      </c>
      <c r="F39" s="9" t="s">
        <v>77</v>
      </c>
      <c r="G39" s="9" t="s">
        <v>22</v>
      </c>
      <c r="H39" s="10"/>
    </row>
    <row r="40" spans="1:8" s="11" customFormat="1" ht="28.5" customHeight="1" x14ac:dyDescent="0.25">
      <c r="A40" s="6">
        <v>28</v>
      </c>
      <c r="B40" s="13" t="s">
        <v>118</v>
      </c>
      <c r="C40" s="15">
        <v>1790824977001</v>
      </c>
      <c r="D40" s="12">
        <v>51900</v>
      </c>
      <c r="E40" s="8">
        <v>1</v>
      </c>
      <c r="F40" s="9" t="s">
        <v>78</v>
      </c>
      <c r="G40" s="9" t="s">
        <v>22</v>
      </c>
      <c r="H40" s="10"/>
    </row>
    <row r="41" spans="1:8" s="11" customFormat="1" ht="28.5" customHeight="1" x14ac:dyDescent="0.25">
      <c r="A41" s="6">
        <v>29</v>
      </c>
      <c r="B41" s="13" t="s">
        <v>119</v>
      </c>
      <c r="C41" s="15" t="s">
        <v>120</v>
      </c>
      <c r="D41" s="12">
        <v>51543</v>
      </c>
      <c r="E41" s="8">
        <v>1</v>
      </c>
      <c r="F41" s="9" t="s">
        <v>79</v>
      </c>
      <c r="G41" s="9" t="s">
        <v>22</v>
      </c>
      <c r="H41" s="10"/>
    </row>
    <row r="42" spans="1:8" s="11" customFormat="1" ht="28.5" customHeight="1" x14ac:dyDescent="0.25">
      <c r="A42" s="6">
        <v>30</v>
      </c>
      <c r="B42" s="13" t="s">
        <v>122</v>
      </c>
      <c r="C42" s="15">
        <v>1710323328001</v>
      </c>
      <c r="D42" s="12">
        <v>46409</v>
      </c>
      <c r="E42" s="8">
        <v>1</v>
      </c>
      <c r="F42" s="9" t="s">
        <v>81</v>
      </c>
      <c r="G42" s="9" t="s">
        <v>22</v>
      </c>
      <c r="H42" s="10"/>
    </row>
    <row r="43" spans="1:8" s="11" customFormat="1" ht="28.5" customHeight="1" x14ac:dyDescent="0.25">
      <c r="A43" s="6">
        <v>31</v>
      </c>
      <c r="B43" s="13" t="s">
        <v>123</v>
      </c>
      <c r="C43" s="20" t="s">
        <v>480</v>
      </c>
      <c r="D43" s="12">
        <v>41130</v>
      </c>
      <c r="E43" s="8">
        <v>1</v>
      </c>
      <c r="F43" s="9" t="s">
        <v>82</v>
      </c>
      <c r="G43" s="9" t="s">
        <v>22</v>
      </c>
      <c r="H43" s="10"/>
    </row>
    <row r="44" spans="1:8" s="11" customFormat="1" ht="28.5" customHeight="1" x14ac:dyDescent="0.25">
      <c r="A44" s="6">
        <v>32</v>
      </c>
      <c r="B44" s="13" t="s">
        <v>124</v>
      </c>
      <c r="C44" s="15">
        <v>1715042154001</v>
      </c>
      <c r="D44" s="12">
        <v>40044.99</v>
      </c>
      <c r="E44" s="8">
        <v>1</v>
      </c>
      <c r="F44" s="9" t="s">
        <v>83</v>
      </c>
      <c r="G44" s="9" t="s">
        <v>22</v>
      </c>
      <c r="H44" s="10"/>
    </row>
    <row r="45" spans="1:8" s="11" customFormat="1" ht="28.5" customHeight="1" x14ac:dyDescent="0.25">
      <c r="A45" s="24">
        <v>33</v>
      </c>
      <c r="B45" s="25" t="s">
        <v>125</v>
      </c>
      <c r="C45" s="26">
        <v>1712087384001</v>
      </c>
      <c r="D45" s="27">
        <f>39493+1069</f>
        <v>40562</v>
      </c>
      <c r="E45" s="28">
        <v>2</v>
      </c>
      <c r="F45" s="9" t="s">
        <v>84</v>
      </c>
      <c r="G45" s="9" t="s">
        <v>22</v>
      </c>
      <c r="H45" s="10"/>
    </row>
    <row r="46" spans="1:8" s="11" customFormat="1" ht="28.5" customHeight="1" x14ac:dyDescent="0.25">
      <c r="A46" s="24"/>
      <c r="B46" s="25"/>
      <c r="C46" s="26"/>
      <c r="D46" s="27"/>
      <c r="E46" s="28"/>
      <c r="F46" s="9" t="s">
        <v>531</v>
      </c>
      <c r="G46" s="9" t="s">
        <v>31</v>
      </c>
      <c r="H46" s="10"/>
    </row>
    <row r="47" spans="1:8" s="11" customFormat="1" ht="28.5" customHeight="1" x14ac:dyDescent="0.25">
      <c r="A47" s="6">
        <v>34</v>
      </c>
      <c r="B47" s="13" t="s">
        <v>126</v>
      </c>
      <c r="C47" s="15">
        <v>1719432484001</v>
      </c>
      <c r="D47" s="12">
        <v>35999</v>
      </c>
      <c r="E47" s="8">
        <v>1</v>
      </c>
      <c r="F47" s="9" t="s">
        <v>85</v>
      </c>
      <c r="G47" s="9" t="s">
        <v>22</v>
      </c>
      <c r="H47" s="10"/>
    </row>
    <row r="48" spans="1:8" s="11" customFormat="1" ht="53.25" customHeight="1" x14ac:dyDescent="0.25">
      <c r="A48" s="6">
        <v>35</v>
      </c>
      <c r="B48" s="13" t="s">
        <v>127</v>
      </c>
      <c r="C48" s="15">
        <v>1790890392001</v>
      </c>
      <c r="D48" s="12">
        <v>35416.400000000001</v>
      </c>
      <c r="E48" s="8">
        <v>1</v>
      </c>
      <c r="F48" s="9" t="s">
        <v>86</v>
      </c>
      <c r="G48" s="9" t="s">
        <v>22</v>
      </c>
      <c r="H48" s="10"/>
    </row>
    <row r="49" spans="1:8" s="11" customFormat="1" ht="28.5" customHeight="1" x14ac:dyDescent="0.25">
      <c r="A49" s="24">
        <v>36</v>
      </c>
      <c r="B49" s="25" t="s">
        <v>121</v>
      </c>
      <c r="C49" s="26">
        <v>1705676912001</v>
      </c>
      <c r="D49" s="27">
        <f>34684+29852.96+48384.79+5014.8</f>
        <v>117936.55</v>
      </c>
      <c r="E49" s="28">
        <v>4</v>
      </c>
      <c r="F49" s="9" t="s">
        <v>87</v>
      </c>
      <c r="G49" s="9" t="s">
        <v>22</v>
      </c>
      <c r="H49" s="10"/>
    </row>
    <row r="50" spans="1:8" s="11" customFormat="1" ht="28.5" customHeight="1" x14ac:dyDescent="0.25">
      <c r="A50" s="24"/>
      <c r="B50" s="25"/>
      <c r="C50" s="26"/>
      <c r="D50" s="27"/>
      <c r="E50" s="28"/>
      <c r="F50" s="9" t="s">
        <v>92</v>
      </c>
      <c r="G50" s="9" t="s">
        <v>22</v>
      </c>
      <c r="H50" s="10"/>
    </row>
    <row r="51" spans="1:8" s="11" customFormat="1" ht="28.5" customHeight="1" x14ac:dyDescent="0.25">
      <c r="A51" s="24"/>
      <c r="B51" s="25"/>
      <c r="C51" s="26"/>
      <c r="D51" s="27"/>
      <c r="E51" s="28"/>
      <c r="F51" s="9" t="s">
        <v>80</v>
      </c>
      <c r="G51" s="9" t="s">
        <v>22</v>
      </c>
      <c r="H51" s="10"/>
    </row>
    <row r="52" spans="1:8" s="11" customFormat="1" ht="28.5" customHeight="1" x14ac:dyDescent="0.25">
      <c r="A52" s="24"/>
      <c r="B52" s="25"/>
      <c r="C52" s="26"/>
      <c r="D52" s="27"/>
      <c r="E52" s="28"/>
      <c r="F52" s="9" t="s">
        <v>613</v>
      </c>
      <c r="G52" s="9" t="s">
        <v>31</v>
      </c>
      <c r="H52" s="10"/>
    </row>
    <row r="53" spans="1:8" s="11" customFormat="1" ht="28.5" customHeight="1" x14ac:dyDescent="0.25">
      <c r="A53" s="6">
        <v>37</v>
      </c>
      <c r="B53" s="13" t="s">
        <v>128</v>
      </c>
      <c r="C53" s="15" t="s">
        <v>129</v>
      </c>
      <c r="D53" s="12">
        <v>33635.61</v>
      </c>
      <c r="E53" s="8">
        <v>1</v>
      </c>
      <c r="F53" s="9" t="s">
        <v>88</v>
      </c>
      <c r="G53" s="9" t="s">
        <v>22</v>
      </c>
      <c r="H53" s="10"/>
    </row>
    <row r="54" spans="1:8" s="11" customFormat="1" ht="28.5" customHeight="1" x14ac:dyDescent="0.25">
      <c r="A54" s="6">
        <v>38</v>
      </c>
      <c r="B54" s="13" t="s">
        <v>130</v>
      </c>
      <c r="C54" s="15">
        <v>1707764187001</v>
      </c>
      <c r="D54" s="12">
        <v>33585.39</v>
      </c>
      <c r="E54" s="8">
        <v>1</v>
      </c>
      <c r="F54" s="9" t="s">
        <v>89</v>
      </c>
      <c r="G54" s="9" t="s">
        <v>22</v>
      </c>
      <c r="H54" s="10"/>
    </row>
    <row r="55" spans="1:8" s="11" customFormat="1" ht="28.5" customHeight="1" x14ac:dyDescent="0.25">
      <c r="A55" s="6">
        <v>39</v>
      </c>
      <c r="B55" s="13" t="s">
        <v>131</v>
      </c>
      <c r="C55" s="15" t="s">
        <v>132</v>
      </c>
      <c r="D55" s="12">
        <v>33445</v>
      </c>
      <c r="E55" s="8">
        <v>1</v>
      </c>
      <c r="F55" s="9" t="s">
        <v>90</v>
      </c>
      <c r="G55" s="9" t="s">
        <v>13</v>
      </c>
      <c r="H55" s="10"/>
    </row>
    <row r="56" spans="1:8" s="11" customFormat="1" ht="28.5" customHeight="1" x14ac:dyDescent="0.25">
      <c r="A56" s="6">
        <v>40</v>
      </c>
      <c r="B56" s="13" t="s">
        <v>133</v>
      </c>
      <c r="C56" s="15">
        <v>1711853711001</v>
      </c>
      <c r="D56" s="12">
        <v>32910</v>
      </c>
      <c r="E56" s="8">
        <v>1</v>
      </c>
      <c r="F56" s="9" t="s">
        <v>91</v>
      </c>
      <c r="G56" s="9" t="s">
        <v>22</v>
      </c>
      <c r="H56" s="10"/>
    </row>
    <row r="57" spans="1:8" s="11" customFormat="1" ht="28.5" customHeight="1" x14ac:dyDescent="0.25">
      <c r="A57" s="6">
        <v>41</v>
      </c>
      <c r="B57" s="13" t="s">
        <v>134</v>
      </c>
      <c r="C57" s="15">
        <v>1712022159001</v>
      </c>
      <c r="D57" s="12">
        <v>29800</v>
      </c>
      <c r="E57" s="8">
        <v>1</v>
      </c>
      <c r="F57" s="9" t="s">
        <v>93</v>
      </c>
      <c r="G57" s="9" t="s">
        <v>94</v>
      </c>
      <c r="H57" s="10"/>
    </row>
    <row r="58" spans="1:8" s="11" customFormat="1" ht="28.5" customHeight="1" x14ac:dyDescent="0.25">
      <c r="A58" s="6">
        <v>42</v>
      </c>
      <c r="B58" s="13" t="s">
        <v>135</v>
      </c>
      <c r="C58" s="15">
        <v>1705284378001</v>
      </c>
      <c r="D58" s="12">
        <v>28497</v>
      </c>
      <c r="E58" s="8">
        <v>1</v>
      </c>
      <c r="F58" s="9" t="s">
        <v>95</v>
      </c>
      <c r="G58" s="9" t="s">
        <v>22</v>
      </c>
      <c r="H58" s="10"/>
    </row>
    <row r="59" spans="1:8" s="11" customFormat="1" ht="28.5" customHeight="1" x14ac:dyDescent="0.25">
      <c r="A59" s="6">
        <v>43</v>
      </c>
      <c r="B59" s="13" t="s">
        <v>136</v>
      </c>
      <c r="C59" s="15">
        <v>1792981646001</v>
      </c>
      <c r="D59" s="12">
        <v>28440</v>
      </c>
      <c r="E59" s="8">
        <v>1</v>
      </c>
      <c r="F59" s="9" t="s">
        <v>96</v>
      </c>
      <c r="G59" s="9" t="s">
        <v>22</v>
      </c>
      <c r="H59" s="10"/>
    </row>
    <row r="60" spans="1:8" s="11" customFormat="1" ht="28.5" customHeight="1" x14ac:dyDescent="0.25">
      <c r="A60" s="6">
        <v>44</v>
      </c>
      <c r="B60" s="13" t="s">
        <v>137</v>
      </c>
      <c r="C60" s="15">
        <v>1791737849001</v>
      </c>
      <c r="D60" s="12">
        <v>28134.19</v>
      </c>
      <c r="E60" s="8">
        <v>1</v>
      </c>
      <c r="F60" s="9" t="s">
        <v>97</v>
      </c>
      <c r="G60" s="9" t="s">
        <v>22</v>
      </c>
      <c r="H60" s="10"/>
    </row>
    <row r="61" spans="1:8" s="11" customFormat="1" ht="40.5" customHeight="1" x14ac:dyDescent="0.25">
      <c r="A61" s="6">
        <v>45</v>
      </c>
      <c r="B61" s="22" t="s">
        <v>138</v>
      </c>
      <c r="C61" s="15">
        <v>1792138833001</v>
      </c>
      <c r="D61" s="12">
        <v>26190</v>
      </c>
      <c r="E61" s="8">
        <v>1</v>
      </c>
      <c r="F61" s="9" t="s">
        <v>98</v>
      </c>
      <c r="G61" s="9" t="s">
        <v>13</v>
      </c>
      <c r="H61" s="10"/>
    </row>
    <row r="62" spans="1:8" s="11" customFormat="1" ht="28.5" customHeight="1" x14ac:dyDescent="0.25">
      <c r="A62" s="6">
        <v>46</v>
      </c>
      <c r="B62" s="13" t="s">
        <v>139</v>
      </c>
      <c r="C62" s="20" t="s">
        <v>290</v>
      </c>
      <c r="D62" s="12">
        <v>25056.01</v>
      </c>
      <c r="E62" s="8">
        <v>1</v>
      </c>
      <c r="F62" s="9" t="s">
        <v>99</v>
      </c>
      <c r="G62" s="9" t="s">
        <v>22</v>
      </c>
      <c r="H62" s="10"/>
    </row>
    <row r="63" spans="1:8" s="11" customFormat="1" ht="28.5" customHeight="1" x14ac:dyDescent="0.25">
      <c r="A63" s="6">
        <v>47</v>
      </c>
      <c r="B63" s="13" t="s">
        <v>140</v>
      </c>
      <c r="C63" s="15">
        <v>1803785334001</v>
      </c>
      <c r="D63" s="12">
        <v>24080</v>
      </c>
      <c r="E63" s="8">
        <v>1</v>
      </c>
      <c r="F63" s="9" t="s">
        <v>100</v>
      </c>
      <c r="G63" s="9" t="s">
        <v>22</v>
      </c>
      <c r="H63" s="10"/>
    </row>
    <row r="64" spans="1:8" s="11" customFormat="1" ht="28.5" customHeight="1" x14ac:dyDescent="0.25">
      <c r="A64" s="6">
        <v>48</v>
      </c>
      <c r="B64" s="13" t="s">
        <v>141</v>
      </c>
      <c r="C64" s="14" t="s">
        <v>621</v>
      </c>
      <c r="D64" s="12">
        <v>21600</v>
      </c>
      <c r="E64" s="8">
        <v>1</v>
      </c>
      <c r="F64" s="9" t="s">
        <v>101</v>
      </c>
      <c r="G64" s="9" t="s">
        <v>22</v>
      </c>
      <c r="H64" s="10"/>
    </row>
    <row r="65" spans="1:8" s="11" customFormat="1" ht="28.5" customHeight="1" x14ac:dyDescent="0.25">
      <c r="A65" s="6">
        <v>49</v>
      </c>
      <c r="B65" s="13" t="s">
        <v>142</v>
      </c>
      <c r="C65" s="15">
        <v>1792148618001</v>
      </c>
      <c r="D65" s="12">
        <v>21134</v>
      </c>
      <c r="E65" s="8">
        <v>1</v>
      </c>
      <c r="F65" s="9" t="s">
        <v>102</v>
      </c>
      <c r="G65" s="9" t="s">
        <v>13</v>
      </c>
      <c r="H65" s="10"/>
    </row>
    <row r="66" spans="1:8" s="11" customFormat="1" ht="28.5" customHeight="1" x14ac:dyDescent="0.25">
      <c r="A66" s="6">
        <v>50</v>
      </c>
      <c r="B66" s="13" t="s">
        <v>143</v>
      </c>
      <c r="C66" s="15">
        <v>1710205467001</v>
      </c>
      <c r="D66" s="12">
        <v>20860</v>
      </c>
      <c r="E66" s="8">
        <v>1</v>
      </c>
      <c r="F66" s="9" t="s">
        <v>103</v>
      </c>
      <c r="G66" s="9" t="s">
        <v>22</v>
      </c>
      <c r="H66" s="10"/>
    </row>
    <row r="67" spans="1:8" s="11" customFormat="1" ht="28.5" customHeight="1" x14ac:dyDescent="0.25">
      <c r="A67" s="6">
        <v>51</v>
      </c>
      <c r="B67" s="13" t="s">
        <v>144</v>
      </c>
      <c r="C67" s="14" t="s">
        <v>622</v>
      </c>
      <c r="D67" s="12">
        <v>20297.259999999998</v>
      </c>
      <c r="E67" s="8">
        <v>1</v>
      </c>
      <c r="F67" s="9" t="s">
        <v>104</v>
      </c>
      <c r="G67" s="9" t="s">
        <v>22</v>
      </c>
      <c r="H67" s="10"/>
    </row>
    <row r="68" spans="1:8" s="11" customFormat="1" ht="155.25" customHeight="1" x14ac:dyDescent="0.25">
      <c r="A68" s="6">
        <v>52</v>
      </c>
      <c r="B68" s="13" t="s">
        <v>145</v>
      </c>
      <c r="C68" s="15" t="s">
        <v>609</v>
      </c>
      <c r="D68" s="12">
        <v>20284.82</v>
      </c>
      <c r="E68" s="8">
        <v>1</v>
      </c>
      <c r="F68" s="9" t="s">
        <v>105</v>
      </c>
      <c r="G68" s="9" t="s">
        <v>22</v>
      </c>
      <c r="H68" s="10"/>
    </row>
    <row r="69" spans="1:8" s="11" customFormat="1" ht="43.5" customHeight="1" x14ac:dyDescent="0.25">
      <c r="A69" s="6">
        <v>53</v>
      </c>
      <c r="B69" s="13" t="s">
        <v>146</v>
      </c>
      <c r="C69" s="15">
        <v>1792658306001</v>
      </c>
      <c r="D69" s="12">
        <v>20115.57</v>
      </c>
      <c r="E69" s="8">
        <v>1</v>
      </c>
      <c r="F69" s="9" t="s">
        <v>106</v>
      </c>
      <c r="G69" s="9" t="s">
        <v>22</v>
      </c>
      <c r="H69" s="10"/>
    </row>
    <row r="70" spans="1:8" s="11" customFormat="1" ht="51.75" customHeight="1" x14ac:dyDescent="0.25">
      <c r="A70" s="6">
        <v>54</v>
      </c>
      <c r="B70" s="13" t="s">
        <v>147</v>
      </c>
      <c r="C70" s="15">
        <v>1391872275001</v>
      </c>
      <c r="D70" s="12">
        <v>19000</v>
      </c>
      <c r="E70" s="8">
        <v>1</v>
      </c>
      <c r="F70" s="9" t="s">
        <v>107</v>
      </c>
      <c r="G70" s="9" t="s">
        <v>22</v>
      </c>
      <c r="H70" s="10"/>
    </row>
    <row r="71" spans="1:8" s="11" customFormat="1" ht="28.5" customHeight="1" x14ac:dyDescent="0.25">
      <c r="A71" s="6">
        <v>55</v>
      </c>
      <c r="B71" s="13" t="s">
        <v>148</v>
      </c>
      <c r="C71" s="15">
        <v>1701256719001</v>
      </c>
      <c r="D71" s="12">
        <v>18934.48</v>
      </c>
      <c r="E71" s="8">
        <v>1</v>
      </c>
      <c r="F71" s="9" t="s">
        <v>108</v>
      </c>
      <c r="G71" s="9" t="s">
        <v>22</v>
      </c>
      <c r="H71" s="10"/>
    </row>
    <row r="72" spans="1:8" s="11" customFormat="1" ht="28.5" customHeight="1" x14ac:dyDescent="0.25">
      <c r="A72" s="6">
        <v>56</v>
      </c>
      <c r="B72" s="13" t="s">
        <v>149</v>
      </c>
      <c r="C72" s="15">
        <v>1716983307001</v>
      </c>
      <c r="D72" s="12">
        <v>17249</v>
      </c>
      <c r="E72" s="8">
        <v>1</v>
      </c>
      <c r="F72" s="9" t="s">
        <v>109</v>
      </c>
      <c r="G72" s="9" t="s">
        <v>22</v>
      </c>
      <c r="H72" s="10"/>
    </row>
    <row r="73" spans="1:8" s="11" customFormat="1" ht="28.5" customHeight="1" x14ac:dyDescent="0.25">
      <c r="A73" s="6">
        <v>57</v>
      </c>
      <c r="B73" s="13" t="s">
        <v>150</v>
      </c>
      <c r="C73" s="14" t="s">
        <v>623</v>
      </c>
      <c r="D73" s="12">
        <v>16998</v>
      </c>
      <c r="E73" s="8">
        <v>1</v>
      </c>
      <c r="F73" s="9" t="s">
        <v>110</v>
      </c>
      <c r="G73" s="9" t="s">
        <v>22</v>
      </c>
      <c r="H73" s="10"/>
    </row>
    <row r="74" spans="1:8" s="11" customFormat="1" ht="28.5" customHeight="1" x14ac:dyDescent="0.25">
      <c r="A74" s="6">
        <v>58</v>
      </c>
      <c r="B74" s="13" t="s">
        <v>151</v>
      </c>
      <c r="C74" s="15">
        <v>1792094429001</v>
      </c>
      <c r="D74" s="12">
        <v>13199</v>
      </c>
      <c r="E74" s="8">
        <v>1</v>
      </c>
      <c r="F74" s="9" t="s">
        <v>111</v>
      </c>
      <c r="G74" s="9" t="s">
        <v>22</v>
      </c>
      <c r="H74" s="10"/>
    </row>
    <row r="75" spans="1:8" s="11" customFormat="1" ht="28.5" customHeight="1" x14ac:dyDescent="0.25">
      <c r="A75" s="6">
        <v>59</v>
      </c>
      <c r="B75" s="13" t="s">
        <v>608</v>
      </c>
      <c r="C75" s="15">
        <v>1791257308001</v>
      </c>
      <c r="D75" s="12">
        <v>13020</v>
      </c>
      <c r="E75" s="8">
        <v>1</v>
      </c>
      <c r="F75" s="9" t="s">
        <v>112</v>
      </c>
      <c r="G75" s="9" t="s">
        <v>22</v>
      </c>
      <c r="H75" s="10"/>
    </row>
    <row r="76" spans="1:8" s="11" customFormat="1" ht="28.5" customHeight="1" x14ac:dyDescent="0.25">
      <c r="A76" s="6">
        <v>60</v>
      </c>
      <c r="B76" s="13" t="s">
        <v>168</v>
      </c>
      <c r="C76" s="15">
        <v>1713922514001</v>
      </c>
      <c r="D76" s="12">
        <v>12212.77</v>
      </c>
      <c r="E76" s="8">
        <v>1</v>
      </c>
      <c r="F76" s="9" t="s">
        <v>152</v>
      </c>
      <c r="G76" s="9" t="s">
        <v>22</v>
      </c>
      <c r="H76" s="10"/>
    </row>
    <row r="77" spans="1:8" s="11" customFormat="1" ht="28.5" customHeight="1" x14ac:dyDescent="0.25">
      <c r="A77" s="6">
        <v>61</v>
      </c>
      <c r="B77" s="6" t="s">
        <v>169</v>
      </c>
      <c r="C77" s="15">
        <v>1391902026001</v>
      </c>
      <c r="D77" s="12">
        <v>12211.54</v>
      </c>
      <c r="E77" s="8">
        <v>1</v>
      </c>
      <c r="F77" s="9" t="s">
        <v>153</v>
      </c>
      <c r="G77" s="9" t="s">
        <v>22</v>
      </c>
      <c r="H77" s="10"/>
    </row>
    <row r="78" spans="1:8" s="11" customFormat="1" ht="28.5" customHeight="1" x14ac:dyDescent="0.25">
      <c r="A78" s="6">
        <v>62</v>
      </c>
      <c r="B78" s="13" t="s">
        <v>170</v>
      </c>
      <c r="C78" s="15">
        <v>1706574850001</v>
      </c>
      <c r="D78" s="12">
        <v>11900</v>
      </c>
      <c r="E78" s="8">
        <v>1</v>
      </c>
      <c r="F78" s="9" t="s">
        <v>154</v>
      </c>
      <c r="G78" s="9" t="s">
        <v>22</v>
      </c>
      <c r="H78" s="10"/>
    </row>
    <row r="79" spans="1:8" s="11" customFormat="1" ht="28.5" customHeight="1" x14ac:dyDescent="0.25">
      <c r="A79" s="6">
        <v>63</v>
      </c>
      <c r="B79" s="13" t="s">
        <v>171</v>
      </c>
      <c r="C79" s="20" t="s">
        <v>172</v>
      </c>
      <c r="D79" s="12">
        <v>11244.51</v>
      </c>
      <c r="E79" s="8">
        <v>1</v>
      </c>
      <c r="F79" s="9" t="s">
        <v>155</v>
      </c>
      <c r="G79" s="9" t="s">
        <v>22</v>
      </c>
      <c r="H79" s="10"/>
    </row>
    <row r="80" spans="1:8" s="11" customFormat="1" ht="28.5" customHeight="1" x14ac:dyDescent="0.25">
      <c r="A80" s="6">
        <v>64</v>
      </c>
      <c r="B80" s="22" t="s">
        <v>173</v>
      </c>
      <c r="C80" s="15">
        <v>1790383598001</v>
      </c>
      <c r="D80" s="12">
        <v>11229.1</v>
      </c>
      <c r="E80" s="8">
        <v>1</v>
      </c>
      <c r="F80" s="9" t="s">
        <v>156</v>
      </c>
      <c r="G80" s="9" t="s">
        <v>22</v>
      </c>
      <c r="H80" s="10"/>
    </row>
    <row r="81" spans="1:8" s="11" customFormat="1" ht="28.5" customHeight="1" x14ac:dyDescent="0.25">
      <c r="A81" s="6">
        <v>65</v>
      </c>
      <c r="B81" s="22" t="s">
        <v>174</v>
      </c>
      <c r="C81" s="15">
        <v>1710726371001</v>
      </c>
      <c r="D81" s="12">
        <v>10904</v>
      </c>
      <c r="E81" s="8">
        <v>1</v>
      </c>
      <c r="F81" s="9" t="s">
        <v>157</v>
      </c>
      <c r="G81" s="9" t="s">
        <v>22</v>
      </c>
      <c r="H81" s="10"/>
    </row>
    <row r="82" spans="1:8" s="11" customFormat="1" ht="28.5" customHeight="1" x14ac:dyDescent="0.25">
      <c r="A82" s="6">
        <v>66</v>
      </c>
      <c r="B82" s="22" t="s">
        <v>175</v>
      </c>
      <c r="C82" s="15">
        <v>1802261279001</v>
      </c>
      <c r="D82" s="12">
        <v>9859.26</v>
      </c>
      <c r="E82" s="8">
        <v>1</v>
      </c>
      <c r="F82" s="9" t="s">
        <v>158</v>
      </c>
      <c r="G82" s="9" t="s">
        <v>22</v>
      </c>
      <c r="H82" s="10"/>
    </row>
    <row r="83" spans="1:8" s="11" customFormat="1" ht="28.5" customHeight="1" x14ac:dyDescent="0.25">
      <c r="A83" s="6">
        <v>67</v>
      </c>
      <c r="B83" s="22" t="s">
        <v>176</v>
      </c>
      <c r="C83" s="20" t="s">
        <v>132</v>
      </c>
      <c r="D83" s="12">
        <v>9613</v>
      </c>
      <c r="E83" s="8">
        <v>1</v>
      </c>
      <c r="F83" s="9" t="s">
        <v>159</v>
      </c>
      <c r="G83" s="9" t="s">
        <v>22</v>
      </c>
      <c r="H83" s="10"/>
    </row>
    <row r="84" spans="1:8" s="11" customFormat="1" ht="28.5" customHeight="1" x14ac:dyDescent="0.25">
      <c r="A84" s="6">
        <v>68</v>
      </c>
      <c r="B84" s="22" t="s">
        <v>177</v>
      </c>
      <c r="C84" s="14" t="s">
        <v>624</v>
      </c>
      <c r="D84" s="12">
        <v>9570</v>
      </c>
      <c r="E84" s="8">
        <v>1</v>
      </c>
      <c r="F84" s="9" t="s">
        <v>160</v>
      </c>
      <c r="G84" s="9" t="s">
        <v>161</v>
      </c>
      <c r="H84" s="10"/>
    </row>
    <row r="85" spans="1:8" s="11" customFormat="1" ht="28.5" customHeight="1" x14ac:dyDescent="0.25">
      <c r="A85" s="6">
        <v>69</v>
      </c>
      <c r="B85" s="13" t="s">
        <v>178</v>
      </c>
      <c r="C85" s="15">
        <v>1706795695001</v>
      </c>
      <c r="D85" s="12">
        <v>8400</v>
      </c>
      <c r="E85" s="8">
        <v>1</v>
      </c>
      <c r="F85" s="9" t="s">
        <v>162</v>
      </c>
      <c r="G85" s="9" t="s">
        <v>161</v>
      </c>
      <c r="H85" s="10"/>
    </row>
    <row r="86" spans="1:8" s="11" customFormat="1" ht="28.5" customHeight="1" x14ac:dyDescent="0.25">
      <c r="A86" s="6">
        <v>70</v>
      </c>
      <c r="B86" s="13" t="s">
        <v>179</v>
      </c>
      <c r="C86" s="15">
        <v>1790824977001</v>
      </c>
      <c r="D86" s="12">
        <v>8165.27</v>
      </c>
      <c r="E86" s="8">
        <v>1</v>
      </c>
      <c r="F86" s="9" t="s">
        <v>163</v>
      </c>
      <c r="G86" s="9" t="s">
        <v>22</v>
      </c>
      <c r="H86" s="10"/>
    </row>
    <row r="87" spans="1:8" s="11" customFormat="1" ht="28.5" customHeight="1" x14ac:dyDescent="0.25">
      <c r="A87" s="6">
        <v>71</v>
      </c>
      <c r="B87" s="13" t="s">
        <v>180</v>
      </c>
      <c r="C87" s="15">
        <v>1792344050001</v>
      </c>
      <c r="D87" s="12">
        <v>8000</v>
      </c>
      <c r="E87" s="8">
        <v>1</v>
      </c>
      <c r="F87" s="9" t="s">
        <v>164</v>
      </c>
      <c r="G87" s="9" t="s">
        <v>13</v>
      </c>
      <c r="H87" s="10"/>
    </row>
    <row r="88" spans="1:8" s="11" customFormat="1" ht="28.5" customHeight="1" x14ac:dyDescent="0.25">
      <c r="A88" s="6">
        <v>72</v>
      </c>
      <c r="B88" s="13" t="s">
        <v>181</v>
      </c>
      <c r="C88" s="15">
        <v>1753141744001</v>
      </c>
      <c r="D88" s="12">
        <v>7700</v>
      </c>
      <c r="E88" s="8">
        <v>1</v>
      </c>
      <c r="F88" s="9" t="s">
        <v>165</v>
      </c>
      <c r="G88" s="9" t="s">
        <v>22</v>
      </c>
      <c r="H88" s="10"/>
    </row>
    <row r="89" spans="1:8" s="11" customFormat="1" ht="28.5" customHeight="1" x14ac:dyDescent="0.25">
      <c r="A89" s="6">
        <v>73</v>
      </c>
      <c r="B89" s="13" t="s">
        <v>182</v>
      </c>
      <c r="C89" s="15">
        <v>1706897798001</v>
      </c>
      <c r="D89" s="12">
        <v>5353.44</v>
      </c>
      <c r="E89" s="8">
        <v>1</v>
      </c>
      <c r="F89" s="9" t="s">
        <v>166</v>
      </c>
      <c r="G89" s="9" t="s">
        <v>13</v>
      </c>
      <c r="H89" s="10"/>
    </row>
    <row r="90" spans="1:8" s="11" customFormat="1" ht="36" x14ac:dyDescent="0.25">
      <c r="A90" s="6">
        <v>74</v>
      </c>
      <c r="B90" s="13" t="s">
        <v>183</v>
      </c>
      <c r="C90" s="15">
        <v>1768158410001</v>
      </c>
      <c r="D90" s="12">
        <v>2160</v>
      </c>
      <c r="E90" s="8">
        <v>1</v>
      </c>
      <c r="F90" s="9" t="s">
        <v>167</v>
      </c>
      <c r="G90" s="9" t="s">
        <v>13</v>
      </c>
      <c r="H90" s="10"/>
    </row>
    <row r="91" spans="1:8" s="11" customFormat="1" ht="28.5" customHeight="1" x14ac:dyDescent="0.25">
      <c r="A91" s="6">
        <v>75</v>
      </c>
      <c r="B91" s="13" t="s">
        <v>184</v>
      </c>
      <c r="C91" s="15">
        <v>1712745437001</v>
      </c>
      <c r="D91" s="12">
        <v>3890</v>
      </c>
      <c r="E91" s="8">
        <v>1</v>
      </c>
      <c r="F91" s="9" t="s">
        <v>549</v>
      </c>
      <c r="G91" s="9" t="s">
        <v>31</v>
      </c>
      <c r="H91" s="10"/>
    </row>
    <row r="92" spans="1:8" s="11" customFormat="1" ht="28.5" customHeight="1" x14ac:dyDescent="0.25">
      <c r="A92" s="6">
        <v>76</v>
      </c>
      <c r="B92" s="13" t="s">
        <v>185</v>
      </c>
      <c r="C92" s="15">
        <v>1791951980001</v>
      </c>
      <c r="D92" s="12">
        <v>681.05</v>
      </c>
      <c r="E92" s="8">
        <v>1</v>
      </c>
      <c r="F92" s="9" t="s">
        <v>550</v>
      </c>
      <c r="G92" s="9" t="s">
        <v>31</v>
      </c>
      <c r="H92" s="10"/>
    </row>
    <row r="93" spans="1:8" s="11" customFormat="1" ht="28.5" customHeight="1" x14ac:dyDescent="0.25">
      <c r="A93" s="24">
        <v>77</v>
      </c>
      <c r="B93" s="25" t="s">
        <v>186</v>
      </c>
      <c r="C93" s="26">
        <v>1791358740001</v>
      </c>
      <c r="D93" s="27">
        <f>3720+6317.86</f>
        <v>10037.86</v>
      </c>
      <c r="E93" s="28">
        <v>2</v>
      </c>
      <c r="F93" s="9" t="s">
        <v>552</v>
      </c>
      <c r="G93" s="9" t="s">
        <v>31</v>
      </c>
      <c r="H93" s="10"/>
    </row>
    <row r="94" spans="1:8" s="11" customFormat="1" ht="28.5" customHeight="1" x14ac:dyDescent="0.25">
      <c r="A94" s="24"/>
      <c r="B94" s="25"/>
      <c r="C94" s="26"/>
      <c r="D94" s="27"/>
      <c r="E94" s="28"/>
      <c r="F94" s="9" t="s">
        <v>551</v>
      </c>
      <c r="G94" s="9" t="s">
        <v>31</v>
      </c>
      <c r="H94" s="10"/>
    </row>
    <row r="95" spans="1:8" s="11" customFormat="1" ht="28.5" customHeight="1" x14ac:dyDescent="0.25">
      <c r="A95" s="6">
        <v>78</v>
      </c>
      <c r="B95" s="13" t="s">
        <v>187</v>
      </c>
      <c r="C95" s="15">
        <v>1708966435001</v>
      </c>
      <c r="D95" s="12">
        <v>560</v>
      </c>
      <c r="E95" s="8">
        <v>1</v>
      </c>
      <c r="F95" s="9" t="s">
        <v>553</v>
      </c>
      <c r="G95" s="9" t="s">
        <v>31</v>
      </c>
      <c r="H95" s="10"/>
    </row>
    <row r="96" spans="1:8" s="11" customFormat="1" ht="28.5" customHeight="1" x14ac:dyDescent="0.25">
      <c r="A96" s="6">
        <v>79</v>
      </c>
      <c r="B96" s="13" t="s">
        <v>188</v>
      </c>
      <c r="C96" s="15">
        <v>1791179382001</v>
      </c>
      <c r="D96" s="12">
        <v>1500</v>
      </c>
      <c r="E96" s="8">
        <v>1</v>
      </c>
      <c r="F96" s="9" t="s">
        <v>554</v>
      </c>
      <c r="G96" s="9" t="s">
        <v>31</v>
      </c>
      <c r="H96" s="10"/>
    </row>
    <row r="97" spans="1:8" s="11" customFormat="1" ht="28.5" customHeight="1" x14ac:dyDescent="0.25">
      <c r="A97" s="9">
        <v>80</v>
      </c>
      <c r="B97" s="13" t="s">
        <v>189</v>
      </c>
      <c r="C97" s="15" t="s">
        <v>289</v>
      </c>
      <c r="D97" s="7">
        <f>4932.28</f>
        <v>4932.28</v>
      </c>
      <c r="E97" s="8">
        <v>1</v>
      </c>
      <c r="F97" s="9" t="s">
        <v>555</v>
      </c>
      <c r="G97" s="9" t="s">
        <v>31</v>
      </c>
      <c r="H97" s="10"/>
    </row>
    <row r="98" spans="1:8" s="11" customFormat="1" ht="26.25" customHeight="1" x14ac:dyDescent="0.25">
      <c r="A98" s="24">
        <v>81</v>
      </c>
      <c r="B98" s="25" t="s">
        <v>190</v>
      </c>
      <c r="C98" s="26">
        <v>1709366486001</v>
      </c>
      <c r="D98" s="27">
        <f>340+5940</f>
        <v>6280</v>
      </c>
      <c r="E98" s="28">
        <v>2</v>
      </c>
      <c r="F98" s="9" t="s">
        <v>556</v>
      </c>
      <c r="G98" s="9" t="s">
        <v>31</v>
      </c>
      <c r="H98" s="10"/>
    </row>
    <row r="99" spans="1:8" s="11" customFormat="1" ht="26.25" customHeight="1" x14ac:dyDescent="0.25">
      <c r="A99" s="24"/>
      <c r="B99" s="25"/>
      <c r="C99" s="26"/>
      <c r="D99" s="27"/>
      <c r="E99" s="28"/>
      <c r="F99" s="9" t="s">
        <v>557</v>
      </c>
      <c r="G99" s="9" t="s">
        <v>31</v>
      </c>
      <c r="H99" s="10"/>
    </row>
    <row r="100" spans="1:8" s="11" customFormat="1" ht="27.75" customHeight="1" x14ac:dyDescent="0.25">
      <c r="A100" s="6">
        <v>82</v>
      </c>
      <c r="B100" s="13" t="s">
        <v>191</v>
      </c>
      <c r="C100" s="15">
        <v>1792213495001</v>
      </c>
      <c r="D100" s="12">
        <v>3500</v>
      </c>
      <c r="E100" s="8">
        <v>1</v>
      </c>
      <c r="F100" s="9" t="s">
        <v>558</v>
      </c>
      <c r="G100" s="9" t="s">
        <v>31</v>
      </c>
      <c r="H100" s="10"/>
    </row>
    <row r="101" spans="1:8" s="11" customFormat="1" ht="20.25" customHeight="1" x14ac:dyDescent="0.25">
      <c r="A101" s="6">
        <v>83</v>
      </c>
      <c r="B101" s="13" t="s">
        <v>192</v>
      </c>
      <c r="C101" s="15">
        <v>1759796988001</v>
      </c>
      <c r="D101" s="12">
        <v>880</v>
      </c>
      <c r="E101" s="8">
        <v>1</v>
      </c>
      <c r="F101" s="9" t="s">
        <v>559</v>
      </c>
      <c r="G101" s="9" t="s">
        <v>31</v>
      </c>
      <c r="H101" s="10"/>
    </row>
    <row r="102" spans="1:8" s="11" customFormat="1" ht="35.25" customHeight="1" x14ac:dyDescent="0.25">
      <c r="A102" s="6">
        <v>84</v>
      </c>
      <c r="B102" s="13" t="s">
        <v>193</v>
      </c>
      <c r="C102" s="15">
        <v>1792462606001</v>
      </c>
      <c r="D102" s="12">
        <v>3550</v>
      </c>
      <c r="E102" s="8">
        <v>1</v>
      </c>
      <c r="F102" s="9" t="s">
        <v>560</v>
      </c>
      <c r="G102" s="9" t="s">
        <v>31</v>
      </c>
      <c r="H102" s="10"/>
    </row>
    <row r="103" spans="1:8" s="11" customFormat="1" ht="18.75" customHeight="1" x14ac:dyDescent="0.25">
      <c r="A103" s="24">
        <v>85</v>
      </c>
      <c r="B103" s="25" t="s">
        <v>194</v>
      </c>
      <c r="C103" s="26">
        <v>1792709334001</v>
      </c>
      <c r="D103" s="27">
        <f>6462+2700</f>
        <v>9162</v>
      </c>
      <c r="E103" s="28">
        <v>2</v>
      </c>
      <c r="F103" s="9" t="s">
        <v>614</v>
      </c>
      <c r="G103" s="9" t="s">
        <v>31</v>
      </c>
      <c r="H103" s="10"/>
    </row>
    <row r="104" spans="1:8" s="11" customFormat="1" ht="16.5" customHeight="1" x14ac:dyDescent="0.25">
      <c r="A104" s="24"/>
      <c r="B104" s="25"/>
      <c r="C104" s="26"/>
      <c r="D104" s="27"/>
      <c r="E104" s="28"/>
      <c r="F104" s="9" t="s">
        <v>481</v>
      </c>
      <c r="G104" s="9" t="s">
        <v>31</v>
      </c>
      <c r="H104" s="10"/>
    </row>
    <row r="105" spans="1:8" s="11" customFormat="1" ht="28.5" customHeight="1" x14ac:dyDescent="0.25">
      <c r="A105" s="6">
        <v>86</v>
      </c>
      <c r="B105" s="13" t="s">
        <v>195</v>
      </c>
      <c r="C105" s="15">
        <v>1792385067001</v>
      </c>
      <c r="D105" s="12">
        <v>2099.08</v>
      </c>
      <c r="E105" s="8">
        <v>1</v>
      </c>
      <c r="F105" s="9" t="s">
        <v>615</v>
      </c>
      <c r="G105" s="9" t="s">
        <v>31</v>
      </c>
      <c r="H105" s="10"/>
    </row>
    <row r="106" spans="1:8" s="11" customFormat="1" ht="28.5" customHeight="1" x14ac:dyDescent="0.25">
      <c r="A106" s="6">
        <v>87</v>
      </c>
      <c r="B106" s="13" t="s">
        <v>196</v>
      </c>
      <c r="C106" s="15">
        <v>1711787174001</v>
      </c>
      <c r="D106" s="12">
        <v>2080</v>
      </c>
      <c r="E106" s="8">
        <v>1</v>
      </c>
      <c r="F106" s="9" t="s">
        <v>553</v>
      </c>
      <c r="G106" s="9" t="s">
        <v>31</v>
      </c>
      <c r="H106" s="10"/>
    </row>
    <row r="107" spans="1:8" s="11" customFormat="1" ht="28.5" customHeight="1" x14ac:dyDescent="0.25">
      <c r="A107" s="6">
        <v>88</v>
      </c>
      <c r="B107" s="13" t="s">
        <v>197</v>
      </c>
      <c r="C107" s="20" t="s">
        <v>482</v>
      </c>
      <c r="D107" s="12">
        <v>4999.92</v>
      </c>
      <c r="E107" s="8">
        <v>1</v>
      </c>
      <c r="F107" s="9" t="s">
        <v>616</v>
      </c>
      <c r="G107" s="9" t="s">
        <v>31</v>
      </c>
      <c r="H107" s="10"/>
    </row>
    <row r="108" spans="1:8" s="11" customFormat="1" ht="28.5" customHeight="1" x14ac:dyDescent="0.25">
      <c r="A108" s="6">
        <v>89</v>
      </c>
      <c r="B108" s="13" t="s">
        <v>198</v>
      </c>
      <c r="C108" s="20" t="s">
        <v>483</v>
      </c>
      <c r="D108" s="12">
        <v>1920</v>
      </c>
      <c r="E108" s="8">
        <v>1</v>
      </c>
      <c r="F108" s="9" t="s">
        <v>484</v>
      </c>
      <c r="G108" s="9" t="s">
        <v>31</v>
      </c>
      <c r="H108" s="10"/>
    </row>
    <row r="109" spans="1:8" s="11" customFormat="1" ht="28.5" customHeight="1" x14ac:dyDescent="0.25">
      <c r="A109" s="6">
        <v>90</v>
      </c>
      <c r="B109" s="13" t="s">
        <v>199</v>
      </c>
      <c r="C109" s="15">
        <v>1712301405001</v>
      </c>
      <c r="D109" s="12">
        <v>3570</v>
      </c>
      <c r="E109" s="8">
        <v>1</v>
      </c>
      <c r="F109" s="9" t="s">
        <v>485</v>
      </c>
      <c r="G109" s="9" t="s">
        <v>31</v>
      </c>
      <c r="H109" s="10"/>
    </row>
    <row r="110" spans="1:8" s="11" customFormat="1" ht="36" x14ac:dyDescent="0.25">
      <c r="A110" s="6">
        <v>91</v>
      </c>
      <c r="B110" s="13" t="s">
        <v>200</v>
      </c>
      <c r="C110" s="15">
        <v>1792227992001</v>
      </c>
      <c r="D110" s="12">
        <v>5875</v>
      </c>
      <c r="E110" s="8">
        <v>1</v>
      </c>
      <c r="F110" s="9" t="s">
        <v>486</v>
      </c>
      <c r="G110" s="9" t="s">
        <v>31</v>
      </c>
      <c r="H110" s="10"/>
    </row>
    <row r="111" spans="1:8" s="11" customFormat="1" ht="28.5" customHeight="1" x14ac:dyDescent="0.25">
      <c r="A111" s="6">
        <v>92</v>
      </c>
      <c r="B111" s="13" t="s">
        <v>201</v>
      </c>
      <c r="C111" s="15">
        <v>1792143693001</v>
      </c>
      <c r="D111" s="12">
        <v>1993.03</v>
      </c>
      <c r="E111" s="8">
        <v>1</v>
      </c>
      <c r="F111" s="9" t="s">
        <v>487</v>
      </c>
      <c r="G111" s="9" t="s">
        <v>31</v>
      </c>
      <c r="H111" s="10"/>
    </row>
    <row r="112" spans="1:8" s="11" customFormat="1" ht="36" x14ac:dyDescent="0.25">
      <c r="A112" s="6">
        <v>93</v>
      </c>
      <c r="B112" s="13" t="s">
        <v>202</v>
      </c>
      <c r="C112" s="20" t="s">
        <v>488</v>
      </c>
      <c r="D112" s="12">
        <v>6900</v>
      </c>
      <c r="E112" s="8">
        <v>1</v>
      </c>
      <c r="F112" s="9" t="s">
        <v>489</v>
      </c>
      <c r="G112" s="9" t="s">
        <v>31</v>
      </c>
      <c r="H112" s="10"/>
    </row>
    <row r="113" spans="1:8" s="11" customFormat="1" ht="28.5" customHeight="1" x14ac:dyDescent="0.25">
      <c r="A113" s="6">
        <v>94</v>
      </c>
      <c r="B113" s="13" t="s">
        <v>203</v>
      </c>
      <c r="C113" s="15">
        <v>1792545323001</v>
      </c>
      <c r="D113" s="12">
        <v>2678.56</v>
      </c>
      <c r="E113" s="8">
        <v>1</v>
      </c>
      <c r="F113" s="9" t="s">
        <v>490</v>
      </c>
      <c r="G113" s="9" t="s">
        <v>31</v>
      </c>
      <c r="H113" s="10"/>
    </row>
    <row r="114" spans="1:8" s="11" customFormat="1" ht="28.5" customHeight="1" x14ac:dyDescent="0.25">
      <c r="A114" s="6">
        <v>95</v>
      </c>
      <c r="B114" s="13" t="s">
        <v>204</v>
      </c>
      <c r="C114" s="20" t="s">
        <v>491</v>
      </c>
      <c r="D114" s="12">
        <v>7097.91</v>
      </c>
      <c r="E114" s="8">
        <v>1</v>
      </c>
      <c r="F114" s="9" t="s">
        <v>492</v>
      </c>
      <c r="G114" s="9" t="s">
        <v>31</v>
      </c>
      <c r="H114" s="10"/>
    </row>
    <row r="115" spans="1:8" s="11" customFormat="1" ht="28.5" customHeight="1" x14ac:dyDescent="0.25">
      <c r="A115" s="6">
        <v>96</v>
      </c>
      <c r="B115" s="13" t="s">
        <v>205</v>
      </c>
      <c r="C115" s="15">
        <v>1708766280001</v>
      </c>
      <c r="D115" s="12">
        <v>1010.63</v>
      </c>
      <c r="E115" s="8">
        <v>1</v>
      </c>
      <c r="F115" s="9" t="s">
        <v>493</v>
      </c>
      <c r="G115" s="9" t="s">
        <v>31</v>
      </c>
      <c r="H115" s="10"/>
    </row>
    <row r="116" spans="1:8" s="11" customFormat="1" ht="28.5" customHeight="1" x14ac:dyDescent="0.25">
      <c r="A116" s="6">
        <v>97</v>
      </c>
      <c r="B116" s="13" t="s">
        <v>206</v>
      </c>
      <c r="C116" s="15">
        <v>1716958176001</v>
      </c>
      <c r="D116" s="12">
        <v>2583</v>
      </c>
      <c r="E116" s="8">
        <v>1</v>
      </c>
      <c r="F116" s="9" t="s">
        <v>494</v>
      </c>
      <c r="G116" s="9" t="s">
        <v>31</v>
      </c>
      <c r="H116" s="10"/>
    </row>
    <row r="117" spans="1:8" s="11" customFormat="1" ht="28.5" customHeight="1" x14ac:dyDescent="0.25">
      <c r="A117" s="24">
        <v>98</v>
      </c>
      <c r="B117" s="25" t="s">
        <v>207</v>
      </c>
      <c r="C117" s="26">
        <v>1708269145001</v>
      </c>
      <c r="D117" s="27">
        <f>5832+6950</f>
        <v>12782</v>
      </c>
      <c r="E117" s="28">
        <v>2</v>
      </c>
      <c r="F117" s="9" t="s">
        <v>496</v>
      </c>
      <c r="G117" s="9" t="s">
        <v>31</v>
      </c>
      <c r="H117" s="10"/>
    </row>
    <row r="118" spans="1:8" s="11" customFormat="1" ht="28.5" customHeight="1" x14ac:dyDescent="0.25">
      <c r="A118" s="24"/>
      <c r="B118" s="25"/>
      <c r="C118" s="26"/>
      <c r="D118" s="27"/>
      <c r="E118" s="28"/>
      <c r="F118" s="9" t="s">
        <v>497</v>
      </c>
      <c r="G118" s="9" t="s">
        <v>31</v>
      </c>
      <c r="H118" s="10"/>
    </row>
    <row r="119" spans="1:8" s="11" customFormat="1" ht="28.5" customHeight="1" x14ac:dyDescent="0.25">
      <c r="A119" s="6">
        <v>99</v>
      </c>
      <c r="B119" s="13" t="s">
        <v>208</v>
      </c>
      <c r="C119" s="15">
        <v>1724252125001</v>
      </c>
      <c r="D119" s="12">
        <v>6470.07</v>
      </c>
      <c r="E119" s="8">
        <v>1</v>
      </c>
      <c r="F119" s="9" t="s">
        <v>498</v>
      </c>
      <c r="G119" s="9" t="s">
        <v>31</v>
      </c>
      <c r="H119" s="10"/>
    </row>
    <row r="120" spans="1:8" s="11" customFormat="1" ht="28.5" customHeight="1" x14ac:dyDescent="0.25">
      <c r="A120" s="6">
        <v>100</v>
      </c>
      <c r="B120" s="13" t="s">
        <v>209</v>
      </c>
      <c r="C120" s="15">
        <v>1717434656001</v>
      </c>
      <c r="D120" s="12">
        <v>3411.41</v>
      </c>
      <c r="E120" s="8">
        <v>1</v>
      </c>
      <c r="F120" s="9" t="s">
        <v>499</v>
      </c>
      <c r="G120" s="9" t="s">
        <v>31</v>
      </c>
      <c r="H120" s="10"/>
    </row>
    <row r="121" spans="1:8" s="11" customFormat="1" ht="45" customHeight="1" x14ac:dyDescent="0.25">
      <c r="A121" s="6">
        <v>101</v>
      </c>
      <c r="B121" s="13" t="s">
        <v>210</v>
      </c>
      <c r="C121" s="15">
        <v>1792016835001</v>
      </c>
      <c r="D121" s="12">
        <v>7090</v>
      </c>
      <c r="E121" s="8">
        <v>1</v>
      </c>
      <c r="F121" s="9" t="s">
        <v>500</v>
      </c>
      <c r="G121" s="9" t="s">
        <v>31</v>
      </c>
      <c r="H121" s="10"/>
    </row>
    <row r="122" spans="1:8" s="11" customFormat="1" ht="28.5" customHeight="1" x14ac:dyDescent="0.25">
      <c r="A122" s="6">
        <v>102</v>
      </c>
      <c r="B122" s="13" t="s">
        <v>211</v>
      </c>
      <c r="C122" s="15">
        <v>1704061595001</v>
      </c>
      <c r="D122" s="12">
        <v>6080.68</v>
      </c>
      <c r="E122" s="8">
        <v>1</v>
      </c>
      <c r="F122" s="9" t="s">
        <v>501</v>
      </c>
      <c r="G122" s="9" t="s">
        <v>31</v>
      </c>
      <c r="H122" s="10"/>
    </row>
    <row r="123" spans="1:8" s="11" customFormat="1" ht="28.5" customHeight="1" x14ac:dyDescent="0.25">
      <c r="A123" s="6">
        <v>103</v>
      </c>
      <c r="B123" s="13" t="s">
        <v>212</v>
      </c>
      <c r="C123" s="15">
        <v>1791770382001</v>
      </c>
      <c r="D123" s="12">
        <v>2253.5</v>
      </c>
      <c r="E123" s="8">
        <v>1</v>
      </c>
      <c r="F123" s="9" t="s">
        <v>502</v>
      </c>
      <c r="G123" s="9" t="s">
        <v>31</v>
      </c>
      <c r="H123" s="10"/>
    </row>
    <row r="124" spans="1:8" s="11" customFormat="1" ht="36" x14ac:dyDescent="0.25">
      <c r="A124" s="6">
        <v>104</v>
      </c>
      <c r="B124" s="13" t="s">
        <v>213</v>
      </c>
      <c r="C124" s="15">
        <v>1791251237001</v>
      </c>
      <c r="D124" s="12">
        <v>2400</v>
      </c>
      <c r="E124" s="8">
        <v>1</v>
      </c>
      <c r="F124" s="9" t="s">
        <v>503</v>
      </c>
      <c r="G124" s="9" t="s">
        <v>31</v>
      </c>
      <c r="H124" s="10"/>
    </row>
    <row r="125" spans="1:8" s="11" customFormat="1" ht="28.5" customHeight="1" x14ac:dyDescent="0.25">
      <c r="A125" s="6">
        <v>105</v>
      </c>
      <c r="B125" s="13" t="s">
        <v>214</v>
      </c>
      <c r="C125" s="15">
        <v>1791148800001</v>
      </c>
      <c r="D125" s="12">
        <v>6118.2</v>
      </c>
      <c r="E125" s="8">
        <v>1</v>
      </c>
      <c r="F125" s="9" t="s">
        <v>504</v>
      </c>
      <c r="G125" s="9" t="s">
        <v>31</v>
      </c>
      <c r="H125" s="10"/>
    </row>
    <row r="126" spans="1:8" s="11" customFormat="1" ht="28.5" customHeight="1" x14ac:dyDescent="0.25">
      <c r="A126" s="6">
        <v>106</v>
      </c>
      <c r="B126" s="13" t="s">
        <v>215</v>
      </c>
      <c r="C126" s="15">
        <v>1792731046001</v>
      </c>
      <c r="D126" s="12">
        <v>6326</v>
      </c>
      <c r="E126" s="8">
        <v>1</v>
      </c>
      <c r="F126" s="9" t="s">
        <v>505</v>
      </c>
      <c r="G126" s="9" t="s">
        <v>31</v>
      </c>
      <c r="H126" s="10"/>
    </row>
    <row r="127" spans="1:8" s="11" customFormat="1" ht="28.5" customHeight="1" x14ac:dyDescent="0.25">
      <c r="A127" s="6">
        <v>107</v>
      </c>
      <c r="B127" s="13" t="s">
        <v>216</v>
      </c>
      <c r="C127" s="15">
        <v>1790010120001</v>
      </c>
      <c r="D127" s="12">
        <v>3349.72</v>
      </c>
      <c r="E127" s="8">
        <v>1</v>
      </c>
      <c r="F127" s="9" t="s">
        <v>506</v>
      </c>
      <c r="G127" s="9" t="s">
        <v>31</v>
      </c>
      <c r="H127" s="10"/>
    </row>
    <row r="128" spans="1:8" s="11" customFormat="1" ht="28.5" customHeight="1" x14ac:dyDescent="0.25">
      <c r="A128" s="6">
        <v>108</v>
      </c>
      <c r="B128" s="13" t="s">
        <v>217</v>
      </c>
      <c r="C128" s="15">
        <v>1704951795001</v>
      </c>
      <c r="D128" s="12">
        <v>4894</v>
      </c>
      <c r="E128" s="8">
        <v>1</v>
      </c>
      <c r="F128" s="9" t="s">
        <v>497</v>
      </c>
      <c r="G128" s="9" t="s">
        <v>31</v>
      </c>
      <c r="H128" s="10"/>
    </row>
    <row r="129" spans="1:8" s="11" customFormat="1" ht="28.5" customHeight="1" x14ac:dyDescent="0.25">
      <c r="A129" s="6">
        <v>109</v>
      </c>
      <c r="B129" s="13" t="s">
        <v>218</v>
      </c>
      <c r="C129" s="15">
        <v>1791290151001</v>
      </c>
      <c r="D129" s="12">
        <v>6900</v>
      </c>
      <c r="E129" s="8">
        <v>1</v>
      </c>
      <c r="F129" s="9" t="s">
        <v>507</v>
      </c>
      <c r="G129" s="9" t="s">
        <v>31</v>
      </c>
      <c r="H129" s="10"/>
    </row>
    <row r="130" spans="1:8" s="11" customFormat="1" ht="28.5" customHeight="1" x14ac:dyDescent="0.25">
      <c r="A130" s="6">
        <v>110</v>
      </c>
      <c r="B130" s="13" t="s">
        <v>219</v>
      </c>
      <c r="C130" s="15">
        <v>1714293360001</v>
      </c>
      <c r="D130" s="12">
        <v>6750</v>
      </c>
      <c r="E130" s="8">
        <v>1</v>
      </c>
      <c r="F130" s="9" t="s">
        <v>508</v>
      </c>
      <c r="G130" s="9" t="s">
        <v>31</v>
      </c>
      <c r="H130" s="10"/>
    </row>
    <row r="131" spans="1:8" s="11" customFormat="1" ht="24" x14ac:dyDescent="0.25">
      <c r="A131" s="6">
        <v>111</v>
      </c>
      <c r="B131" s="13" t="s">
        <v>632</v>
      </c>
      <c r="C131" s="15">
        <v>1792965993001</v>
      </c>
      <c r="D131" s="12">
        <v>6423.28</v>
      </c>
      <c r="E131" s="8">
        <v>1</v>
      </c>
      <c r="F131" s="9" t="s">
        <v>509</v>
      </c>
      <c r="G131" s="9" t="s">
        <v>31</v>
      </c>
      <c r="H131" s="10"/>
    </row>
    <row r="132" spans="1:8" s="11" customFormat="1" ht="28.5" customHeight="1" x14ac:dyDescent="0.25">
      <c r="A132" s="6">
        <v>112</v>
      </c>
      <c r="B132" s="13" t="s">
        <v>220</v>
      </c>
      <c r="C132" s="15">
        <v>1790273482001</v>
      </c>
      <c r="D132" s="12">
        <v>956.01</v>
      </c>
      <c r="E132" s="8">
        <v>1</v>
      </c>
      <c r="F132" s="9" t="s">
        <v>510</v>
      </c>
      <c r="G132" s="9" t="s">
        <v>31</v>
      </c>
      <c r="H132" s="10"/>
    </row>
    <row r="133" spans="1:8" s="11" customFormat="1" ht="28.5" customHeight="1" x14ac:dyDescent="0.25">
      <c r="A133" s="24">
        <v>113</v>
      </c>
      <c r="B133" s="25" t="s">
        <v>221</v>
      </c>
      <c r="C133" s="26">
        <v>1708546799001</v>
      </c>
      <c r="D133" s="27">
        <f>6250+5355.7</f>
        <v>11605.7</v>
      </c>
      <c r="E133" s="28">
        <v>2</v>
      </c>
      <c r="F133" s="9" t="s">
        <v>511</v>
      </c>
      <c r="G133" s="9" t="s">
        <v>31</v>
      </c>
      <c r="H133" s="10"/>
    </row>
    <row r="134" spans="1:8" s="11" customFormat="1" ht="24" customHeight="1" x14ac:dyDescent="0.25">
      <c r="A134" s="24"/>
      <c r="B134" s="25"/>
      <c r="C134" s="26"/>
      <c r="D134" s="27"/>
      <c r="E134" s="28"/>
      <c r="F134" s="9" t="s">
        <v>512</v>
      </c>
      <c r="G134" s="9" t="s">
        <v>31</v>
      </c>
      <c r="H134" s="10"/>
    </row>
    <row r="135" spans="1:8" s="11" customFormat="1" ht="24" x14ac:dyDescent="0.25">
      <c r="A135" s="6">
        <v>114</v>
      </c>
      <c r="B135" s="13" t="s">
        <v>222</v>
      </c>
      <c r="C135" s="15">
        <v>1718334251001</v>
      </c>
      <c r="D135" s="12">
        <v>6125</v>
      </c>
      <c r="E135" s="8">
        <v>1</v>
      </c>
      <c r="F135" s="9" t="s">
        <v>513</v>
      </c>
      <c r="G135" s="9" t="s">
        <v>31</v>
      </c>
      <c r="H135" s="10"/>
    </row>
    <row r="136" spans="1:8" s="11" customFormat="1" ht="27.75" customHeight="1" x14ac:dyDescent="0.25">
      <c r="A136" s="6">
        <v>115</v>
      </c>
      <c r="B136" s="13" t="s">
        <v>223</v>
      </c>
      <c r="C136" s="20" t="s">
        <v>514</v>
      </c>
      <c r="D136" s="12">
        <v>6330</v>
      </c>
      <c r="E136" s="8">
        <v>1</v>
      </c>
      <c r="F136" s="9" t="s">
        <v>515</v>
      </c>
      <c r="G136" s="9" t="s">
        <v>31</v>
      </c>
      <c r="H136" s="10"/>
    </row>
    <row r="137" spans="1:8" s="11" customFormat="1" ht="24" customHeight="1" x14ac:dyDescent="0.25">
      <c r="A137" s="6">
        <v>116</v>
      </c>
      <c r="B137" s="13" t="s">
        <v>224</v>
      </c>
      <c r="C137" s="15">
        <v>1713285516001</v>
      </c>
      <c r="D137" s="12">
        <v>5360</v>
      </c>
      <c r="E137" s="8">
        <v>1</v>
      </c>
      <c r="F137" s="9" t="s">
        <v>516</v>
      </c>
      <c r="G137" s="9" t="s">
        <v>31</v>
      </c>
      <c r="H137" s="10"/>
    </row>
    <row r="138" spans="1:8" s="11" customFormat="1" ht="28.5" customHeight="1" x14ac:dyDescent="0.25">
      <c r="A138" s="6">
        <v>117</v>
      </c>
      <c r="B138" s="13" t="s">
        <v>225</v>
      </c>
      <c r="C138" s="15">
        <v>1312349929001</v>
      </c>
      <c r="D138" s="12">
        <v>6480</v>
      </c>
      <c r="E138" s="8">
        <v>1</v>
      </c>
      <c r="F138" s="9" t="s">
        <v>517</v>
      </c>
      <c r="G138" s="9" t="s">
        <v>31</v>
      </c>
      <c r="H138" s="10"/>
    </row>
    <row r="139" spans="1:8" s="11" customFormat="1" ht="28.5" customHeight="1" x14ac:dyDescent="0.25">
      <c r="A139" s="6">
        <v>118</v>
      </c>
      <c r="B139" s="13" t="s">
        <v>226</v>
      </c>
      <c r="C139" s="15">
        <v>1713853297001</v>
      </c>
      <c r="D139" s="12">
        <v>1148.0999999999999</v>
      </c>
      <c r="E139" s="8">
        <v>1</v>
      </c>
      <c r="F139" s="9" t="s">
        <v>518</v>
      </c>
      <c r="G139" s="9" t="s">
        <v>31</v>
      </c>
      <c r="H139" s="10"/>
    </row>
    <row r="140" spans="1:8" s="11" customFormat="1" ht="28.5" customHeight="1" x14ac:dyDescent="0.25">
      <c r="A140" s="6">
        <v>119</v>
      </c>
      <c r="B140" s="13" t="s">
        <v>227</v>
      </c>
      <c r="C140" s="15">
        <v>1791847148001</v>
      </c>
      <c r="D140" s="12">
        <v>6700</v>
      </c>
      <c r="E140" s="8">
        <v>1</v>
      </c>
      <c r="F140" s="9" t="s">
        <v>519</v>
      </c>
      <c r="G140" s="9" t="s">
        <v>31</v>
      </c>
      <c r="H140" s="10"/>
    </row>
    <row r="141" spans="1:8" s="11" customFormat="1" ht="28.5" customHeight="1" x14ac:dyDescent="0.25">
      <c r="A141" s="24">
        <v>120</v>
      </c>
      <c r="B141" s="25" t="s">
        <v>228</v>
      </c>
      <c r="C141" s="26">
        <v>1716283062001</v>
      </c>
      <c r="D141" s="27">
        <f>2100+3480</f>
        <v>5580</v>
      </c>
      <c r="E141" s="28">
        <v>2</v>
      </c>
      <c r="F141" s="9" t="s">
        <v>520</v>
      </c>
      <c r="G141" s="9" t="s">
        <v>31</v>
      </c>
      <c r="H141" s="10"/>
    </row>
    <row r="142" spans="1:8" s="11" customFormat="1" ht="28.5" customHeight="1" x14ac:dyDescent="0.25">
      <c r="A142" s="24"/>
      <c r="B142" s="25"/>
      <c r="C142" s="26"/>
      <c r="D142" s="27"/>
      <c r="E142" s="28"/>
      <c r="F142" s="9" t="s">
        <v>521</v>
      </c>
      <c r="G142" s="9" t="s">
        <v>31</v>
      </c>
      <c r="H142" s="10"/>
    </row>
    <row r="143" spans="1:8" s="11" customFormat="1" ht="28.5" customHeight="1" x14ac:dyDescent="0.25">
      <c r="A143" s="6">
        <v>121</v>
      </c>
      <c r="B143" s="13" t="s">
        <v>229</v>
      </c>
      <c r="C143" s="15">
        <v>1792064503001</v>
      </c>
      <c r="D143" s="12">
        <v>7000</v>
      </c>
      <c r="E143" s="8">
        <v>1</v>
      </c>
      <c r="F143" s="9" t="s">
        <v>522</v>
      </c>
      <c r="G143" s="9" t="s">
        <v>31</v>
      </c>
      <c r="H143" s="10"/>
    </row>
    <row r="144" spans="1:8" s="11" customFormat="1" ht="28.5" customHeight="1" x14ac:dyDescent="0.25">
      <c r="A144" s="6">
        <v>122</v>
      </c>
      <c r="B144" s="13" t="s">
        <v>230</v>
      </c>
      <c r="C144" s="15">
        <v>1713509147001</v>
      </c>
      <c r="D144" s="12">
        <v>4360</v>
      </c>
      <c r="E144" s="8">
        <v>1</v>
      </c>
      <c r="F144" s="9" t="s">
        <v>523</v>
      </c>
      <c r="G144" s="9" t="s">
        <v>31</v>
      </c>
      <c r="H144" s="10"/>
    </row>
    <row r="145" spans="1:8" s="11" customFormat="1" ht="28.5" customHeight="1" x14ac:dyDescent="0.25">
      <c r="A145" s="6">
        <v>123</v>
      </c>
      <c r="B145" s="13" t="s">
        <v>231</v>
      </c>
      <c r="C145" s="15">
        <v>1723360325001</v>
      </c>
      <c r="D145" s="12">
        <v>725</v>
      </c>
      <c r="E145" s="8">
        <v>1</v>
      </c>
      <c r="F145" s="9" t="s">
        <v>524</v>
      </c>
      <c r="G145" s="9" t="s">
        <v>31</v>
      </c>
      <c r="H145" s="10"/>
    </row>
    <row r="146" spans="1:8" s="11" customFormat="1" ht="28.5" customHeight="1" x14ac:dyDescent="0.25">
      <c r="A146" s="6">
        <v>124</v>
      </c>
      <c r="B146" s="13" t="s">
        <v>232</v>
      </c>
      <c r="C146" s="15">
        <v>1708004146001</v>
      </c>
      <c r="D146" s="12">
        <v>2766.15</v>
      </c>
      <c r="E146" s="8">
        <v>1</v>
      </c>
      <c r="F146" s="9" t="s">
        <v>525</v>
      </c>
      <c r="G146" s="9" t="s">
        <v>31</v>
      </c>
      <c r="H146" s="10"/>
    </row>
    <row r="147" spans="1:8" s="11" customFormat="1" ht="28.5" customHeight="1" x14ac:dyDescent="0.25">
      <c r="A147" s="24">
        <v>125</v>
      </c>
      <c r="B147" s="25" t="s">
        <v>233</v>
      </c>
      <c r="C147" s="26">
        <v>1791945476001</v>
      </c>
      <c r="D147" s="27">
        <f>3750+2000</f>
        <v>5750</v>
      </c>
      <c r="E147" s="28">
        <v>2</v>
      </c>
      <c r="F147" s="9" t="s">
        <v>527</v>
      </c>
      <c r="G147" s="9" t="s">
        <v>31</v>
      </c>
      <c r="H147" s="10"/>
    </row>
    <row r="148" spans="1:8" s="11" customFormat="1" ht="28.5" customHeight="1" x14ac:dyDescent="0.25">
      <c r="A148" s="24"/>
      <c r="B148" s="25"/>
      <c r="C148" s="26"/>
      <c r="D148" s="27"/>
      <c r="E148" s="28"/>
      <c r="F148" s="9" t="s">
        <v>526</v>
      </c>
      <c r="G148" s="9" t="s">
        <v>31</v>
      </c>
      <c r="H148" s="10"/>
    </row>
    <row r="149" spans="1:8" s="11" customFormat="1" ht="28.5" customHeight="1" x14ac:dyDescent="0.25">
      <c r="A149" s="6">
        <v>126</v>
      </c>
      <c r="B149" s="13" t="s">
        <v>234</v>
      </c>
      <c r="C149" s="15">
        <v>1792845882001</v>
      </c>
      <c r="D149" s="12">
        <v>3800</v>
      </c>
      <c r="E149" s="8">
        <v>1</v>
      </c>
      <c r="F149" s="9" t="s">
        <v>528</v>
      </c>
      <c r="G149" s="9" t="s">
        <v>31</v>
      </c>
      <c r="H149" s="10"/>
    </row>
    <row r="150" spans="1:8" s="11" customFormat="1" ht="28.5" customHeight="1" x14ac:dyDescent="0.25">
      <c r="A150" s="6">
        <v>127</v>
      </c>
      <c r="B150" s="13" t="s">
        <v>235</v>
      </c>
      <c r="C150" s="20" t="s">
        <v>529</v>
      </c>
      <c r="D150" s="12">
        <v>3900</v>
      </c>
      <c r="E150" s="8">
        <v>1</v>
      </c>
      <c r="F150" s="9" t="s">
        <v>530</v>
      </c>
      <c r="G150" s="9" t="s">
        <v>31</v>
      </c>
      <c r="H150" s="10"/>
    </row>
    <row r="151" spans="1:8" s="11" customFormat="1" ht="28.5" customHeight="1" x14ac:dyDescent="0.25">
      <c r="A151" s="6">
        <v>128</v>
      </c>
      <c r="B151" s="13" t="s">
        <v>236</v>
      </c>
      <c r="C151" s="15">
        <v>1002640710001</v>
      </c>
      <c r="D151" s="12">
        <v>7000</v>
      </c>
      <c r="E151" s="8">
        <v>1</v>
      </c>
      <c r="F151" s="9" t="s">
        <v>532</v>
      </c>
      <c r="G151" s="9" t="s">
        <v>31</v>
      </c>
      <c r="H151" s="10"/>
    </row>
    <row r="152" spans="1:8" s="11" customFormat="1" ht="28.5" customHeight="1" x14ac:dyDescent="0.25">
      <c r="A152" s="6">
        <v>129</v>
      </c>
      <c r="B152" s="13" t="s">
        <v>237</v>
      </c>
      <c r="C152" s="15">
        <v>1791795164001</v>
      </c>
      <c r="D152" s="12">
        <v>3360</v>
      </c>
      <c r="E152" s="8">
        <v>1</v>
      </c>
      <c r="F152" s="9" t="s">
        <v>533</v>
      </c>
      <c r="G152" s="9" t="s">
        <v>31</v>
      </c>
      <c r="H152" s="10"/>
    </row>
    <row r="153" spans="1:8" s="11" customFormat="1" ht="28.5" customHeight="1" x14ac:dyDescent="0.25">
      <c r="A153" s="6">
        <v>130</v>
      </c>
      <c r="B153" s="13" t="s">
        <v>238</v>
      </c>
      <c r="C153" s="15">
        <v>1709787418</v>
      </c>
      <c r="D153" s="12">
        <v>1068</v>
      </c>
      <c r="E153" s="8">
        <v>1</v>
      </c>
      <c r="F153" s="9" t="s">
        <v>534</v>
      </c>
      <c r="G153" s="9" t="s">
        <v>31</v>
      </c>
      <c r="H153" s="10"/>
    </row>
    <row r="154" spans="1:8" s="11" customFormat="1" ht="28.5" customHeight="1" x14ac:dyDescent="0.25">
      <c r="A154" s="6">
        <v>131</v>
      </c>
      <c r="B154" s="13" t="s">
        <v>239</v>
      </c>
      <c r="C154" s="15">
        <v>1791353064001</v>
      </c>
      <c r="D154" s="12">
        <v>6148</v>
      </c>
      <c r="E154" s="8">
        <v>1</v>
      </c>
      <c r="F154" s="9" t="s">
        <v>535</v>
      </c>
      <c r="G154" s="9" t="s">
        <v>31</v>
      </c>
      <c r="H154" s="10"/>
    </row>
    <row r="155" spans="1:8" s="11" customFormat="1" ht="28.5" customHeight="1" x14ac:dyDescent="0.25">
      <c r="A155" s="6">
        <v>132</v>
      </c>
      <c r="B155" s="13" t="s">
        <v>124</v>
      </c>
      <c r="C155" s="15">
        <v>1715042154001</v>
      </c>
      <c r="D155" s="12">
        <v>7076.3</v>
      </c>
      <c r="E155" s="8">
        <v>1</v>
      </c>
      <c r="F155" s="9" t="s">
        <v>536</v>
      </c>
      <c r="G155" s="9" t="s">
        <v>31</v>
      </c>
      <c r="H155" s="10"/>
    </row>
    <row r="156" spans="1:8" s="11" customFormat="1" ht="28.5" customHeight="1" x14ac:dyDescent="0.25">
      <c r="A156" s="6">
        <v>133</v>
      </c>
      <c r="B156" s="13" t="s">
        <v>240</v>
      </c>
      <c r="C156" s="15">
        <v>1715790893</v>
      </c>
      <c r="D156" s="12">
        <v>1068</v>
      </c>
      <c r="E156" s="8">
        <v>1</v>
      </c>
      <c r="F156" s="9" t="s">
        <v>537</v>
      </c>
      <c r="G156" s="9" t="s">
        <v>31</v>
      </c>
      <c r="H156" s="10"/>
    </row>
    <row r="157" spans="1:8" s="11" customFormat="1" ht="28.5" customHeight="1" x14ac:dyDescent="0.25">
      <c r="A157" s="6">
        <v>134</v>
      </c>
      <c r="B157" s="13" t="s">
        <v>241</v>
      </c>
      <c r="C157" s="15">
        <v>1714539143001</v>
      </c>
      <c r="D157" s="12">
        <v>7091</v>
      </c>
      <c r="E157" s="8">
        <v>1</v>
      </c>
      <c r="F157" s="9" t="s">
        <v>538</v>
      </c>
      <c r="G157" s="9" t="s">
        <v>31</v>
      </c>
      <c r="H157" s="10"/>
    </row>
    <row r="158" spans="1:8" s="11" customFormat="1" ht="28.5" customHeight="1" x14ac:dyDescent="0.25">
      <c r="A158" s="6">
        <v>135</v>
      </c>
      <c r="B158" s="13" t="s">
        <v>242</v>
      </c>
      <c r="C158" s="15">
        <v>1792207495001</v>
      </c>
      <c r="D158" s="12">
        <v>2650</v>
      </c>
      <c r="E158" s="8">
        <v>1</v>
      </c>
      <c r="F158" s="9" t="s">
        <v>539</v>
      </c>
      <c r="G158" s="9" t="s">
        <v>31</v>
      </c>
      <c r="H158" s="10"/>
    </row>
    <row r="159" spans="1:8" s="11" customFormat="1" ht="28.5" customHeight="1" x14ac:dyDescent="0.25">
      <c r="A159" s="6">
        <v>136</v>
      </c>
      <c r="B159" s="13" t="s">
        <v>243</v>
      </c>
      <c r="C159" s="15">
        <v>1706647821001</v>
      </c>
      <c r="D159" s="12">
        <v>1765</v>
      </c>
      <c r="E159" s="8">
        <v>1</v>
      </c>
      <c r="F159" s="9" t="s">
        <v>540</v>
      </c>
      <c r="G159" s="9" t="s">
        <v>31</v>
      </c>
      <c r="H159" s="10"/>
    </row>
    <row r="160" spans="1:8" s="11" customFormat="1" ht="36" x14ac:dyDescent="0.25">
      <c r="A160" s="6">
        <v>137</v>
      </c>
      <c r="B160" s="13" t="s">
        <v>244</v>
      </c>
      <c r="C160" s="15">
        <v>1791401301001</v>
      </c>
      <c r="D160" s="12">
        <v>6249</v>
      </c>
      <c r="E160" s="8">
        <v>1</v>
      </c>
      <c r="F160" s="9" t="s">
        <v>541</v>
      </c>
      <c r="G160" s="9" t="s">
        <v>31</v>
      </c>
      <c r="H160" s="10"/>
    </row>
    <row r="161" spans="1:8" s="11" customFormat="1" ht="28.5" customHeight="1" x14ac:dyDescent="0.25">
      <c r="A161" s="6">
        <v>138</v>
      </c>
      <c r="B161" s="13" t="s">
        <v>245</v>
      </c>
      <c r="C161" s="15">
        <v>1711883353001</v>
      </c>
      <c r="D161" s="12">
        <v>6330</v>
      </c>
      <c r="E161" s="8">
        <v>1</v>
      </c>
      <c r="F161" s="9" t="s">
        <v>542</v>
      </c>
      <c r="G161" s="9" t="s">
        <v>31</v>
      </c>
      <c r="H161" s="10"/>
    </row>
    <row r="162" spans="1:8" s="11" customFormat="1" ht="28.5" customHeight="1" x14ac:dyDescent="0.25">
      <c r="A162" s="6">
        <v>139</v>
      </c>
      <c r="B162" s="13" t="s">
        <v>246</v>
      </c>
      <c r="C162" s="15">
        <v>1722556469001</v>
      </c>
      <c r="D162" s="12">
        <v>5535.71</v>
      </c>
      <c r="E162" s="8">
        <v>1</v>
      </c>
      <c r="F162" s="9" t="s">
        <v>543</v>
      </c>
      <c r="G162" s="9" t="s">
        <v>31</v>
      </c>
      <c r="H162" s="10"/>
    </row>
    <row r="163" spans="1:8" s="11" customFormat="1" ht="28.5" customHeight="1" x14ac:dyDescent="0.25">
      <c r="A163" s="6">
        <v>140</v>
      </c>
      <c r="B163" s="13" t="s">
        <v>208</v>
      </c>
      <c r="C163" s="15">
        <v>1724252125001</v>
      </c>
      <c r="D163" s="12">
        <v>7041</v>
      </c>
      <c r="E163" s="8">
        <v>1</v>
      </c>
      <c r="F163" s="9" t="s">
        <v>498</v>
      </c>
      <c r="G163" s="9" t="s">
        <v>31</v>
      </c>
      <c r="H163" s="10"/>
    </row>
    <row r="164" spans="1:8" s="11" customFormat="1" ht="28.5" customHeight="1" x14ac:dyDescent="0.25">
      <c r="A164" s="6">
        <v>141</v>
      </c>
      <c r="B164" s="13" t="s">
        <v>247</v>
      </c>
      <c r="C164" s="15">
        <v>1725817983001</v>
      </c>
      <c r="D164" s="12">
        <v>3571</v>
      </c>
      <c r="E164" s="8">
        <v>1</v>
      </c>
      <c r="F164" s="9" t="s">
        <v>544</v>
      </c>
      <c r="G164" s="9" t="s">
        <v>31</v>
      </c>
      <c r="H164" s="10"/>
    </row>
    <row r="165" spans="1:8" s="11" customFormat="1" ht="28.5" customHeight="1" x14ac:dyDescent="0.25">
      <c r="A165" s="6">
        <v>142</v>
      </c>
      <c r="B165" s="13" t="s">
        <v>248</v>
      </c>
      <c r="C165" s="15">
        <v>1714756796001</v>
      </c>
      <c r="D165" s="12">
        <v>1035.75</v>
      </c>
      <c r="E165" s="8">
        <v>1</v>
      </c>
      <c r="F165" s="9" t="s">
        <v>561</v>
      </c>
      <c r="G165" s="9" t="s">
        <v>31</v>
      </c>
      <c r="H165" s="10"/>
    </row>
    <row r="166" spans="1:8" s="11" customFormat="1" ht="28.5" customHeight="1" x14ac:dyDescent="0.25">
      <c r="A166" s="6">
        <v>143</v>
      </c>
      <c r="B166" s="13" t="s">
        <v>249</v>
      </c>
      <c r="C166" s="15">
        <v>1791032098001</v>
      </c>
      <c r="D166" s="12">
        <v>1800</v>
      </c>
      <c r="E166" s="8">
        <v>1</v>
      </c>
      <c r="F166" s="9" t="s">
        <v>545</v>
      </c>
      <c r="G166" s="9" t="s">
        <v>31</v>
      </c>
      <c r="H166" s="10"/>
    </row>
    <row r="167" spans="1:8" s="11" customFormat="1" ht="28.5" customHeight="1" x14ac:dyDescent="0.25">
      <c r="A167" s="6">
        <v>144</v>
      </c>
      <c r="B167" s="13" t="s">
        <v>250</v>
      </c>
      <c r="C167" s="20" t="s">
        <v>546</v>
      </c>
      <c r="D167" s="12">
        <v>316</v>
      </c>
      <c r="E167" s="8">
        <v>1</v>
      </c>
      <c r="F167" s="9" t="s">
        <v>562</v>
      </c>
      <c r="G167" s="9" t="s">
        <v>31</v>
      </c>
      <c r="H167" s="10"/>
    </row>
    <row r="168" spans="1:8" s="11" customFormat="1" ht="28.5" customHeight="1" x14ac:dyDescent="0.25">
      <c r="A168" s="6">
        <v>145</v>
      </c>
      <c r="B168" s="13" t="s">
        <v>251</v>
      </c>
      <c r="C168" s="15">
        <v>1312629353001</v>
      </c>
      <c r="D168" s="12">
        <v>2550</v>
      </c>
      <c r="E168" s="8">
        <v>1</v>
      </c>
      <c r="F168" s="9" t="s">
        <v>563</v>
      </c>
      <c r="G168" s="9" t="s">
        <v>31</v>
      </c>
      <c r="H168" s="10"/>
    </row>
    <row r="169" spans="1:8" s="11" customFormat="1" ht="28.5" customHeight="1" x14ac:dyDescent="0.25">
      <c r="A169" s="6">
        <v>146</v>
      </c>
      <c r="B169" s="13" t="s">
        <v>252</v>
      </c>
      <c r="C169" s="15">
        <v>1790869571001</v>
      </c>
      <c r="D169" s="12">
        <v>4468</v>
      </c>
      <c r="E169" s="8">
        <v>1</v>
      </c>
      <c r="F169" s="9" t="s">
        <v>564</v>
      </c>
      <c r="G169" s="9" t="s">
        <v>31</v>
      </c>
      <c r="H169" s="10"/>
    </row>
    <row r="170" spans="1:8" s="11" customFormat="1" ht="28.5" customHeight="1" x14ac:dyDescent="0.25">
      <c r="A170" s="6">
        <v>147</v>
      </c>
      <c r="B170" s="13" t="s">
        <v>253</v>
      </c>
      <c r="C170" s="20" t="s">
        <v>610</v>
      </c>
      <c r="D170" s="12">
        <v>1100</v>
      </c>
      <c r="E170" s="8">
        <v>1</v>
      </c>
      <c r="F170" s="9" t="s">
        <v>565</v>
      </c>
      <c r="G170" s="9" t="s">
        <v>31</v>
      </c>
      <c r="H170" s="10"/>
    </row>
    <row r="171" spans="1:8" s="11" customFormat="1" ht="28.5" customHeight="1" x14ac:dyDescent="0.25">
      <c r="A171" s="6">
        <v>148</v>
      </c>
      <c r="B171" s="13" t="s">
        <v>254</v>
      </c>
      <c r="C171" s="15">
        <v>1711287787001</v>
      </c>
      <c r="D171" s="12">
        <v>3220</v>
      </c>
      <c r="E171" s="8">
        <v>1</v>
      </c>
      <c r="F171" s="9" t="s">
        <v>566</v>
      </c>
      <c r="G171" s="9" t="s">
        <v>31</v>
      </c>
      <c r="H171" s="10"/>
    </row>
    <row r="172" spans="1:8" s="11" customFormat="1" ht="28.5" customHeight="1" x14ac:dyDescent="0.25">
      <c r="A172" s="6">
        <v>149</v>
      </c>
      <c r="B172" s="13" t="s">
        <v>255</v>
      </c>
      <c r="C172" s="15">
        <v>1803266087001</v>
      </c>
      <c r="D172" s="12">
        <v>375</v>
      </c>
      <c r="E172" s="8">
        <v>1</v>
      </c>
      <c r="F172" s="9" t="s">
        <v>568</v>
      </c>
      <c r="G172" s="9" t="s">
        <v>31</v>
      </c>
      <c r="H172" s="10"/>
    </row>
    <row r="173" spans="1:8" s="11" customFormat="1" ht="60" x14ac:dyDescent="0.25">
      <c r="A173" s="6">
        <v>150</v>
      </c>
      <c r="B173" s="13" t="s">
        <v>256</v>
      </c>
      <c r="C173" s="15">
        <v>1792844215001</v>
      </c>
      <c r="D173" s="12">
        <v>4695.74</v>
      </c>
      <c r="E173" s="8">
        <v>1</v>
      </c>
      <c r="F173" s="9" t="s">
        <v>567</v>
      </c>
      <c r="G173" s="9" t="s">
        <v>31</v>
      </c>
      <c r="H173" s="10"/>
    </row>
    <row r="174" spans="1:8" s="11" customFormat="1" ht="28.5" customHeight="1" x14ac:dyDescent="0.25">
      <c r="A174" s="6">
        <v>151</v>
      </c>
      <c r="B174" s="13" t="s">
        <v>257</v>
      </c>
      <c r="C174" s="15">
        <v>1713704755001</v>
      </c>
      <c r="D174" s="12">
        <v>270.83999999999997</v>
      </c>
      <c r="E174" s="8">
        <v>1</v>
      </c>
      <c r="F174" s="9" t="s">
        <v>569</v>
      </c>
      <c r="G174" s="9" t="s">
        <v>31</v>
      </c>
      <c r="H174" s="10"/>
    </row>
    <row r="175" spans="1:8" s="11" customFormat="1" ht="36" x14ac:dyDescent="0.25">
      <c r="A175" s="6">
        <v>152</v>
      </c>
      <c r="B175" s="13" t="s">
        <v>258</v>
      </c>
      <c r="C175" s="15">
        <v>1792831458001</v>
      </c>
      <c r="D175" s="12">
        <v>6950</v>
      </c>
      <c r="E175" s="8">
        <v>1</v>
      </c>
      <c r="F175" s="9" t="s">
        <v>570</v>
      </c>
      <c r="G175" s="9" t="s">
        <v>31</v>
      </c>
      <c r="H175" s="10"/>
    </row>
    <row r="176" spans="1:8" s="11" customFormat="1" ht="28.5" customHeight="1" x14ac:dyDescent="0.25">
      <c r="A176" s="6">
        <v>153</v>
      </c>
      <c r="B176" s="13" t="s">
        <v>259</v>
      </c>
      <c r="C176" s="15">
        <v>1708259377001</v>
      </c>
      <c r="D176" s="12">
        <v>6084.4</v>
      </c>
      <c r="E176" s="8">
        <v>1</v>
      </c>
      <c r="F176" s="9" t="s">
        <v>571</v>
      </c>
      <c r="G176" s="9" t="s">
        <v>31</v>
      </c>
      <c r="H176" s="10"/>
    </row>
    <row r="177" spans="1:8" s="11" customFormat="1" ht="28.5" customHeight="1" x14ac:dyDescent="0.25">
      <c r="A177" s="6">
        <v>154</v>
      </c>
      <c r="B177" s="13" t="s">
        <v>260</v>
      </c>
      <c r="C177" s="15">
        <v>1792578019001</v>
      </c>
      <c r="D177" s="12">
        <v>7000</v>
      </c>
      <c r="E177" s="8">
        <v>1</v>
      </c>
      <c r="F177" s="9" t="s">
        <v>572</v>
      </c>
      <c r="G177" s="9" t="s">
        <v>31</v>
      </c>
      <c r="H177" s="10"/>
    </row>
    <row r="178" spans="1:8" s="11" customFormat="1" ht="28.5" customHeight="1" x14ac:dyDescent="0.25">
      <c r="A178" s="6">
        <v>155</v>
      </c>
      <c r="B178" s="13" t="s">
        <v>261</v>
      </c>
      <c r="C178" s="15">
        <v>1720029980001</v>
      </c>
      <c r="D178" s="12">
        <v>6650</v>
      </c>
      <c r="E178" s="8">
        <v>1</v>
      </c>
      <c r="F178" s="9" t="s">
        <v>573</v>
      </c>
      <c r="G178" s="9" t="s">
        <v>31</v>
      </c>
      <c r="H178" s="10"/>
    </row>
    <row r="179" spans="1:8" s="11" customFormat="1" ht="28.5" customHeight="1" x14ac:dyDescent="0.25">
      <c r="A179" s="6">
        <v>156</v>
      </c>
      <c r="B179" s="13" t="s">
        <v>262</v>
      </c>
      <c r="C179" s="14" t="s">
        <v>625</v>
      </c>
      <c r="D179" s="12">
        <v>3288.35</v>
      </c>
      <c r="E179" s="8">
        <v>1</v>
      </c>
      <c r="F179" s="9" t="s">
        <v>574</v>
      </c>
      <c r="G179" s="9" t="s">
        <v>31</v>
      </c>
      <c r="H179" s="10"/>
    </row>
    <row r="180" spans="1:8" s="11" customFormat="1" ht="28.5" customHeight="1" x14ac:dyDescent="0.25">
      <c r="A180" s="6">
        <v>157</v>
      </c>
      <c r="B180" s="13" t="s">
        <v>263</v>
      </c>
      <c r="C180" s="15">
        <v>1725867459001</v>
      </c>
      <c r="D180" s="12">
        <v>195</v>
      </c>
      <c r="E180" s="8">
        <v>1</v>
      </c>
      <c r="F180" s="9" t="s">
        <v>575</v>
      </c>
      <c r="G180" s="9" t="s">
        <v>31</v>
      </c>
      <c r="H180" s="10"/>
    </row>
    <row r="181" spans="1:8" s="11" customFormat="1" ht="28.5" customHeight="1" x14ac:dyDescent="0.25">
      <c r="A181" s="6">
        <v>158</v>
      </c>
      <c r="B181" s="13" t="s">
        <v>264</v>
      </c>
      <c r="C181" s="15">
        <v>1792472539001</v>
      </c>
      <c r="D181" s="12">
        <v>4050</v>
      </c>
      <c r="E181" s="8">
        <v>1</v>
      </c>
      <c r="F181" s="9" t="s">
        <v>576</v>
      </c>
      <c r="G181" s="9" t="s">
        <v>31</v>
      </c>
      <c r="H181" s="10"/>
    </row>
    <row r="182" spans="1:8" s="11" customFormat="1" ht="28.5" customHeight="1" x14ac:dyDescent="0.25">
      <c r="A182" s="6">
        <v>159</v>
      </c>
      <c r="B182" s="13" t="s">
        <v>265</v>
      </c>
      <c r="C182" s="15">
        <v>1714097340001</v>
      </c>
      <c r="D182" s="12">
        <v>7092.89</v>
      </c>
      <c r="E182" s="8">
        <v>1</v>
      </c>
      <c r="F182" s="9" t="s">
        <v>577</v>
      </c>
      <c r="G182" s="9" t="s">
        <v>31</v>
      </c>
      <c r="H182" s="10"/>
    </row>
    <row r="183" spans="1:8" s="11" customFormat="1" ht="28.5" customHeight="1" x14ac:dyDescent="0.25">
      <c r="A183" s="6">
        <v>160</v>
      </c>
      <c r="B183" s="13" t="s">
        <v>578</v>
      </c>
      <c r="C183" s="14" t="s">
        <v>626</v>
      </c>
      <c r="D183" s="12">
        <v>6240</v>
      </c>
      <c r="E183" s="8">
        <v>1</v>
      </c>
      <c r="F183" s="9" t="s">
        <v>579</v>
      </c>
      <c r="G183" s="9" t="s">
        <v>31</v>
      </c>
      <c r="H183" s="10"/>
    </row>
    <row r="184" spans="1:8" s="11" customFormat="1" ht="28.5" customHeight="1" x14ac:dyDescent="0.25">
      <c r="A184" s="6">
        <v>161</v>
      </c>
      <c r="B184" s="13" t="s">
        <v>266</v>
      </c>
      <c r="C184" s="15">
        <v>1791246306001</v>
      </c>
      <c r="D184" s="12">
        <v>3478.2</v>
      </c>
      <c r="E184" s="8">
        <v>1</v>
      </c>
      <c r="F184" s="9" t="s">
        <v>580</v>
      </c>
      <c r="G184" s="9" t="s">
        <v>31</v>
      </c>
      <c r="H184" s="10"/>
    </row>
    <row r="185" spans="1:8" s="11" customFormat="1" ht="28.5" customHeight="1" x14ac:dyDescent="0.25">
      <c r="A185" s="6">
        <v>162</v>
      </c>
      <c r="B185" s="13" t="s">
        <v>267</v>
      </c>
      <c r="C185" s="15">
        <v>1792698022001</v>
      </c>
      <c r="D185" s="12">
        <v>1696</v>
      </c>
      <c r="E185" s="8">
        <v>1</v>
      </c>
      <c r="F185" s="9" t="s">
        <v>581</v>
      </c>
      <c r="G185" s="9" t="s">
        <v>31</v>
      </c>
      <c r="H185" s="10"/>
    </row>
    <row r="186" spans="1:8" s="11" customFormat="1" ht="28.5" customHeight="1" x14ac:dyDescent="0.25">
      <c r="A186" s="6">
        <v>163</v>
      </c>
      <c r="B186" s="13" t="s">
        <v>268</v>
      </c>
      <c r="C186" s="15">
        <v>1716161664001</v>
      </c>
      <c r="D186" s="12">
        <v>3035.7</v>
      </c>
      <c r="E186" s="8">
        <v>1</v>
      </c>
      <c r="F186" s="9" t="s">
        <v>583</v>
      </c>
      <c r="G186" s="9" t="s">
        <v>31</v>
      </c>
      <c r="H186" s="10"/>
    </row>
    <row r="187" spans="1:8" s="11" customFormat="1" ht="28.5" customHeight="1" x14ac:dyDescent="0.25">
      <c r="A187" s="6">
        <v>164</v>
      </c>
      <c r="B187" s="13" t="s">
        <v>269</v>
      </c>
      <c r="C187" s="20" t="s">
        <v>584</v>
      </c>
      <c r="D187" s="12">
        <v>6200</v>
      </c>
      <c r="E187" s="8">
        <v>1</v>
      </c>
      <c r="F187" s="9" t="s">
        <v>585</v>
      </c>
      <c r="G187" s="9" t="s">
        <v>31</v>
      </c>
      <c r="H187" s="10"/>
    </row>
    <row r="188" spans="1:8" s="11" customFormat="1" ht="28.5" customHeight="1" x14ac:dyDescent="0.25">
      <c r="A188" s="6">
        <v>165</v>
      </c>
      <c r="B188" s="13" t="s">
        <v>270</v>
      </c>
      <c r="C188" s="15">
        <v>1791915356001</v>
      </c>
      <c r="D188" s="12">
        <v>6750</v>
      </c>
      <c r="E188" s="8">
        <v>1</v>
      </c>
      <c r="F188" s="9" t="s">
        <v>586</v>
      </c>
      <c r="G188" s="9" t="s">
        <v>31</v>
      </c>
      <c r="H188" s="10"/>
    </row>
    <row r="189" spans="1:8" s="11" customFormat="1" ht="28.5" customHeight="1" x14ac:dyDescent="0.25">
      <c r="A189" s="6">
        <v>166</v>
      </c>
      <c r="B189" s="13" t="s">
        <v>271</v>
      </c>
      <c r="C189" s="15">
        <v>1792226120001</v>
      </c>
      <c r="D189" s="12">
        <v>5900</v>
      </c>
      <c r="E189" s="8">
        <v>1</v>
      </c>
      <c r="F189" s="9" t="s">
        <v>587</v>
      </c>
      <c r="G189" s="9" t="s">
        <v>31</v>
      </c>
      <c r="H189" s="10"/>
    </row>
    <row r="190" spans="1:8" s="11" customFormat="1" ht="28.5" customHeight="1" x14ac:dyDescent="0.25">
      <c r="A190" s="6">
        <v>167</v>
      </c>
      <c r="B190" s="13" t="s">
        <v>272</v>
      </c>
      <c r="C190" s="15">
        <v>1709026684001</v>
      </c>
      <c r="D190" s="12">
        <v>5126</v>
      </c>
      <c r="E190" s="8">
        <v>1</v>
      </c>
      <c r="F190" s="9" t="s">
        <v>588</v>
      </c>
      <c r="G190" s="9" t="s">
        <v>31</v>
      </c>
      <c r="H190" s="10"/>
    </row>
    <row r="191" spans="1:8" s="11" customFormat="1" ht="28.5" customHeight="1" x14ac:dyDescent="0.25">
      <c r="A191" s="6">
        <v>168</v>
      </c>
      <c r="B191" s="13" t="s">
        <v>273</v>
      </c>
      <c r="C191" s="15">
        <v>1792384303001</v>
      </c>
      <c r="D191" s="12">
        <v>7040</v>
      </c>
      <c r="E191" s="8">
        <v>1</v>
      </c>
      <c r="F191" s="9" t="s">
        <v>589</v>
      </c>
      <c r="G191" s="9" t="s">
        <v>31</v>
      </c>
      <c r="H191" s="10"/>
    </row>
    <row r="192" spans="1:8" s="11" customFormat="1" ht="28.5" customHeight="1" x14ac:dyDescent="0.25">
      <c r="A192" s="6">
        <v>169</v>
      </c>
      <c r="B192" s="13" t="s">
        <v>274</v>
      </c>
      <c r="C192" s="15">
        <v>1792581761001</v>
      </c>
      <c r="D192" s="12">
        <v>3600</v>
      </c>
      <c r="E192" s="8">
        <v>1</v>
      </c>
      <c r="F192" s="9" t="s">
        <v>582</v>
      </c>
      <c r="G192" s="9" t="s">
        <v>31</v>
      </c>
      <c r="H192" s="10"/>
    </row>
    <row r="193" spans="1:8" s="11" customFormat="1" ht="28.5" customHeight="1" x14ac:dyDescent="0.25">
      <c r="A193" s="6">
        <v>170</v>
      </c>
      <c r="B193" s="13" t="s">
        <v>275</v>
      </c>
      <c r="C193" s="15">
        <v>1792060346001</v>
      </c>
      <c r="D193" s="12">
        <v>2737.89</v>
      </c>
      <c r="E193" s="8">
        <v>1</v>
      </c>
      <c r="F193" s="9" t="s">
        <v>591</v>
      </c>
      <c r="G193" s="9" t="s">
        <v>31</v>
      </c>
      <c r="H193" s="10"/>
    </row>
    <row r="194" spans="1:8" s="11" customFormat="1" ht="28.5" customHeight="1" x14ac:dyDescent="0.25">
      <c r="A194" s="6">
        <v>171</v>
      </c>
      <c r="B194" s="13" t="s">
        <v>276</v>
      </c>
      <c r="C194" s="15">
        <v>1723920805001</v>
      </c>
      <c r="D194" s="12">
        <v>2439.21</v>
      </c>
      <c r="E194" s="8">
        <v>1</v>
      </c>
      <c r="F194" s="9" t="s">
        <v>590</v>
      </c>
      <c r="G194" s="9" t="s">
        <v>31</v>
      </c>
      <c r="H194" s="10"/>
    </row>
    <row r="195" spans="1:8" s="11" customFormat="1" ht="28.5" customHeight="1" x14ac:dyDescent="0.25">
      <c r="A195" s="6">
        <v>172</v>
      </c>
      <c r="B195" s="13" t="s">
        <v>277</v>
      </c>
      <c r="C195" s="15">
        <v>1722777883001</v>
      </c>
      <c r="D195" s="12">
        <v>6999.5</v>
      </c>
      <c r="E195" s="8">
        <v>1</v>
      </c>
      <c r="F195" s="9" t="s">
        <v>592</v>
      </c>
      <c r="G195" s="9" t="s">
        <v>31</v>
      </c>
      <c r="H195" s="10"/>
    </row>
    <row r="196" spans="1:8" s="11" customFormat="1" ht="28.5" customHeight="1" x14ac:dyDescent="0.25">
      <c r="A196" s="6">
        <v>173</v>
      </c>
      <c r="B196" s="13" t="s">
        <v>278</v>
      </c>
      <c r="C196" s="20" t="s">
        <v>593</v>
      </c>
      <c r="D196" s="12">
        <v>5643</v>
      </c>
      <c r="E196" s="8">
        <v>1</v>
      </c>
      <c r="F196" s="9" t="s">
        <v>594</v>
      </c>
      <c r="G196" s="9" t="s">
        <v>31</v>
      </c>
      <c r="H196" s="10"/>
    </row>
    <row r="197" spans="1:8" s="11" customFormat="1" ht="28.5" customHeight="1" x14ac:dyDescent="0.25">
      <c r="A197" s="6">
        <v>174</v>
      </c>
      <c r="B197" s="13" t="s">
        <v>279</v>
      </c>
      <c r="C197" s="15">
        <v>1707392559001</v>
      </c>
      <c r="D197" s="12">
        <v>1980</v>
      </c>
      <c r="E197" s="8">
        <v>1</v>
      </c>
      <c r="F197" s="9" t="s">
        <v>595</v>
      </c>
      <c r="G197" s="9" t="s">
        <v>31</v>
      </c>
      <c r="H197" s="10"/>
    </row>
    <row r="198" spans="1:8" s="11" customFormat="1" ht="28.5" customHeight="1" x14ac:dyDescent="0.25">
      <c r="A198" s="6">
        <v>175</v>
      </c>
      <c r="B198" s="13" t="s">
        <v>280</v>
      </c>
      <c r="C198" s="15">
        <v>1206438473001</v>
      </c>
      <c r="D198" s="12">
        <v>6277</v>
      </c>
      <c r="E198" s="8">
        <v>1</v>
      </c>
      <c r="F198" s="9" t="s">
        <v>596</v>
      </c>
      <c r="G198" s="9" t="s">
        <v>31</v>
      </c>
      <c r="H198" s="10"/>
    </row>
    <row r="199" spans="1:8" s="11" customFormat="1" ht="28.5" customHeight="1" x14ac:dyDescent="0.25">
      <c r="A199" s="6">
        <v>176</v>
      </c>
      <c r="B199" s="13" t="s">
        <v>281</v>
      </c>
      <c r="C199" s="15">
        <v>1708786973001</v>
      </c>
      <c r="D199" s="12">
        <v>1400.16</v>
      </c>
      <c r="E199" s="8">
        <v>1</v>
      </c>
      <c r="F199" s="9" t="s">
        <v>597</v>
      </c>
      <c r="G199" s="9" t="s">
        <v>31</v>
      </c>
      <c r="H199" s="10"/>
    </row>
    <row r="200" spans="1:8" s="11" customFormat="1" ht="28.5" customHeight="1" x14ac:dyDescent="0.25">
      <c r="A200" s="6">
        <v>177</v>
      </c>
      <c r="B200" s="13" t="s">
        <v>282</v>
      </c>
      <c r="C200" s="15">
        <v>1708084676001</v>
      </c>
      <c r="D200" s="12">
        <v>7083.8</v>
      </c>
      <c r="E200" s="8">
        <v>1</v>
      </c>
      <c r="F200" s="9" t="s">
        <v>598</v>
      </c>
      <c r="G200" s="9" t="s">
        <v>31</v>
      </c>
      <c r="H200" s="10"/>
    </row>
    <row r="201" spans="1:8" s="11" customFormat="1" ht="28.5" customHeight="1" x14ac:dyDescent="0.25">
      <c r="A201" s="6">
        <v>178</v>
      </c>
      <c r="B201" s="13" t="s">
        <v>283</v>
      </c>
      <c r="C201" s="15">
        <v>1719893891001</v>
      </c>
      <c r="D201" s="12">
        <v>2669.5</v>
      </c>
      <c r="E201" s="8">
        <v>1</v>
      </c>
      <c r="F201" s="9" t="s">
        <v>599</v>
      </c>
      <c r="G201" s="9" t="s">
        <v>31</v>
      </c>
      <c r="H201" s="10"/>
    </row>
    <row r="202" spans="1:8" s="11" customFormat="1" ht="28.5" customHeight="1" x14ac:dyDescent="0.25">
      <c r="A202" s="6">
        <v>179</v>
      </c>
      <c r="B202" s="13" t="s">
        <v>284</v>
      </c>
      <c r="C202" s="15">
        <v>1719044727001</v>
      </c>
      <c r="D202" s="12">
        <v>6998.78</v>
      </c>
      <c r="E202" s="8">
        <v>1</v>
      </c>
      <c r="F202" s="9" t="s">
        <v>600</v>
      </c>
      <c r="G202" s="9" t="s">
        <v>31</v>
      </c>
      <c r="H202" s="10"/>
    </row>
    <row r="203" spans="1:8" s="11" customFormat="1" ht="28.5" customHeight="1" x14ac:dyDescent="0.25">
      <c r="A203" s="6">
        <v>180</v>
      </c>
      <c r="B203" s="13" t="s">
        <v>285</v>
      </c>
      <c r="C203" s="15">
        <v>1790859177001</v>
      </c>
      <c r="D203" s="12">
        <v>3277.68</v>
      </c>
      <c r="E203" s="8">
        <v>1</v>
      </c>
      <c r="F203" s="9" t="s">
        <v>601</v>
      </c>
      <c r="G203" s="9" t="s">
        <v>31</v>
      </c>
      <c r="H203" s="10"/>
    </row>
    <row r="204" spans="1:8" s="11" customFormat="1" ht="28.5" customHeight="1" x14ac:dyDescent="0.25">
      <c r="A204" s="6">
        <v>181</v>
      </c>
      <c r="B204" s="13" t="s">
        <v>286</v>
      </c>
      <c r="C204" s="15">
        <v>1712399656001</v>
      </c>
      <c r="D204" s="12">
        <v>2868</v>
      </c>
      <c r="E204" s="8">
        <v>1</v>
      </c>
      <c r="F204" s="9" t="s">
        <v>602</v>
      </c>
      <c r="G204" s="9" t="s">
        <v>31</v>
      </c>
      <c r="H204" s="10"/>
    </row>
    <row r="205" spans="1:8" s="11" customFormat="1" ht="28.5" customHeight="1" x14ac:dyDescent="0.25">
      <c r="A205" s="6">
        <v>182</v>
      </c>
      <c r="B205" s="13" t="s">
        <v>603</v>
      </c>
      <c r="C205" s="15">
        <v>1706997002001</v>
      </c>
      <c r="D205" s="12">
        <v>4460</v>
      </c>
      <c r="E205" s="8">
        <v>1</v>
      </c>
      <c r="F205" s="9" t="s">
        <v>604</v>
      </c>
      <c r="G205" s="9" t="s">
        <v>31</v>
      </c>
      <c r="H205" s="10"/>
    </row>
    <row r="206" spans="1:8" s="11" customFormat="1" ht="28.5" customHeight="1" x14ac:dyDescent="0.25">
      <c r="A206" s="6">
        <v>183</v>
      </c>
      <c r="B206" s="13" t="s">
        <v>287</v>
      </c>
      <c r="C206" s="15">
        <v>1705164794001</v>
      </c>
      <c r="D206" s="12">
        <v>6000</v>
      </c>
      <c r="E206" s="8">
        <v>1</v>
      </c>
      <c r="F206" s="9" t="s">
        <v>606</v>
      </c>
      <c r="G206" s="9" t="s">
        <v>31</v>
      </c>
      <c r="H206" s="10"/>
    </row>
    <row r="207" spans="1:8" s="11" customFormat="1" ht="28.5" customHeight="1" x14ac:dyDescent="0.25">
      <c r="A207" s="6">
        <v>184</v>
      </c>
      <c r="B207" s="13" t="s">
        <v>288</v>
      </c>
      <c r="C207" s="15">
        <v>1717605099001</v>
      </c>
      <c r="D207" s="12">
        <v>6900</v>
      </c>
      <c r="E207" s="8">
        <v>1</v>
      </c>
      <c r="F207" s="9" t="s">
        <v>605</v>
      </c>
      <c r="G207" s="9" t="s">
        <v>31</v>
      </c>
      <c r="H207" s="10"/>
    </row>
    <row r="208" spans="1:8" s="11" customFormat="1" ht="28.5" customHeight="1" x14ac:dyDescent="0.25">
      <c r="A208" s="6">
        <v>185</v>
      </c>
      <c r="B208" s="13" t="s">
        <v>292</v>
      </c>
      <c r="C208" s="15">
        <v>1705734877001</v>
      </c>
      <c r="D208" s="12">
        <v>359</v>
      </c>
      <c r="E208" s="8">
        <v>1</v>
      </c>
      <c r="F208" s="9" t="s">
        <v>293</v>
      </c>
      <c r="G208" s="9" t="s">
        <v>69</v>
      </c>
      <c r="H208" s="10"/>
    </row>
    <row r="209" spans="1:8" s="11" customFormat="1" ht="28.5" customHeight="1" x14ac:dyDescent="0.25">
      <c r="A209" s="6">
        <v>186</v>
      </c>
      <c r="B209" s="13" t="s">
        <v>298</v>
      </c>
      <c r="C209" s="8">
        <v>1705021093001</v>
      </c>
      <c r="D209" s="12">
        <v>359</v>
      </c>
      <c r="E209" s="8">
        <v>1</v>
      </c>
      <c r="F209" s="9" t="s">
        <v>294</v>
      </c>
      <c r="G209" s="9" t="s">
        <v>69</v>
      </c>
      <c r="H209" s="10"/>
    </row>
    <row r="210" spans="1:8" s="11" customFormat="1" ht="28.5" customHeight="1" x14ac:dyDescent="0.25">
      <c r="A210" s="24">
        <v>187</v>
      </c>
      <c r="B210" s="25" t="s">
        <v>299</v>
      </c>
      <c r="C210" s="28">
        <v>1791362160001</v>
      </c>
      <c r="D210" s="27">
        <f>21.42+0.98+595.32</f>
        <v>617.72</v>
      </c>
      <c r="E210" s="28">
        <v>3</v>
      </c>
      <c r="F210" s="9" t="s">
        <v>295</v>
      </c>
      <c r="G210" s="9" t="s">
        <v>69</v>
      </c>
      <c r="H210" s="10"/>
    </row>
    <row r="211" spans="1:8" s="11" customFormat="1" ht="28.5" customHeight="1" x14ac:dyDescent="0.25">
      <c r="A211" s="24"/>
      <c r="B211" s="25"/>
      <c r="C211" s="28"/>
      <c r="D211" s="27"/>
      <c r="E211" s="28"/>
      <c r="F211" s="9" t="s">
        <v>296</v>
      </c>
      <c r="G211" s="9" t="s">
        <v>69</v>
      </c>
      <c r="H211" s="10"/>
    </row>
    <row r="212" spans="1:8" s="11" customFormat="1" ht="28.5" customHeight="1" x14ac:dyDescent="0.25">
      <c r="A212" s="24"/>
      <c r="B212" s="25"/>
      <c r="C212" s="28"/>
      <c r="D212" s="27"/>
      <c r="E212" s="28"/>
      <c r="F212" s="9" t="s">
        <v>297</v>
      </c>
      <c r="G212" s="9" t="s">
        <v>69</v>
      </c>
      <c r="H212" s="10"/>
    </row>
    <row r="213" spans="1:8" s="11" customFormat="1" ht="28.5" customHeight="1" x14ac:dyDescent="0.25">
      <c r="A213" s="6">
        <v>188</v>
      </c>
      <c r="B213" s="13" t="s">
        <v>300</v>
      </c>
      <c r="C213" s="15">
        <v>1790233332001</v>
      </c>
      <c r="D213" s="12">
        <v>108.664</v>
      </c>
      <c r="E213" s="8">
        <v>1</v>
      </c>
      <c r="F213" s="9" t="s">
        <v>303</v>
      </c>
      <c r="G213" s="9" t="s">
        <v>69</v>
      </c>
      <c r="H213" s="10"/>
    </row>
    <row r="214" spans="1:8" s="11" customFormat="1" ht="28.5" customHeight="1" x14ac:dyDescent="0.25">
      <c r="A214" s="6">
        <v>189</v>
      </c>
      <c r="B214" s="13" t="s">
        <v>301</v>
      </c>
      <c r="C214" s="15">
        <v>1791881915001</v>
      </c>
      <c r="D214" s="12">
        <v>84.5</v>
      </c>
      <c r="E214" s="8">
        <v>1</v>
      </c>
      <c r="F214" s="9" t="s">
        <v>304</v>
      </c>
      <c r="G214" s="9" t="s">
        <v>69</v>
      </c>
      <c r="H214" s="10"/>
    </row>
    <row r="215" spans="1:8" s="11" customFormat="1" ht="28.5" customHeight="1" x14ac:dyDescent="0.25">
      <c r="A215" s="24">
        <v>190</v>
      </c>
      <c r="B215" s="25" t="s">
        <v>302</v>
      </c>
      <c r="C215" s="28">
        <v>1790013502001</v>
      </c>
      <c r="D215" s="27">
        <f>3286.14+880.88</f>
        <v>4167.0199999999995</v>
      </c>
      <c r="E215" s="28">
        <v>2</v>
      </c>
      <c r="F215" s="9" t="s">
        <v>305</v>
      </c>
      <c r="G215" s="9" t="s">
        <v>69</v>
      </c>
      <c r="H215" s="10"/>
    </row>
    <row r="216" spans="1:8" s="11" customFormat="1" ht="28.5" customHeight="1" x14ac:dyDescent="0.25">
      <c r="A216" s="24"/>
      <c r="B216" s="25"/>
      <c r="C216" s="28"/>
      <c r="D216" s="27"/>
      <c r="E216" s="28"/>
      <c r="F216" s="9" t="s">
        <v>306</v>
      </c>
      <c r="G216" s="9" t="s">
        <v>69</v>
      </c>
      <c r="H216" s="10"/>
    </row>
    <row r="217" spans="1:8" s="11" customFormat="1" ht="28.5" customHeight="1" x14ac:dyDescent="0.25">
      <c r="A217" s="6">
        <v>191</v>
      </c>
      <c r="B217" s="13" t="s">
        <v>307</v>
      </c>
      <c r="C217" s="15">
        <v>1790721450001</v>
      </c>
      <c r="D217" s="12">
        <v>9.4499999999999993</v>
      </c>
      <c r="E217" s="8">
        <v>1</v>
      </c>
      <c r="F217" s="9" t="s">
        <v>310</v>
      </c>
      <c r="G217" s="9" t="s">
        <v>69</v>
      </c>
      <c r="H217" s="10"/>
    </row>
    <row r="218" spans="1:8" s="11" customFormat="1" ht="28.5" customHeight="1" x14ac:dyDescent="0.25">
      <c r="A218" s="6">
        <v>192</v>
      </c>
      <c r="B218" s="13" t="s">
        <v>308</v>
      </c>
      <c r="C218" s="14" t="s">
        <v>627</v>
      </c>
      <c r="D218" s="12">
        <v>5.2169999999999996</v>
      </c>
      <c r="E218" s="8">
        <v>1</v>
      </c>
      <c r="F218" s="9" t="s">
        <v>311</v>
      </c>
      <c r="G218" s="9" t="s">
        <v>69</v>
      </c>
      <c r="H218" s="10"/>
    </row>
    <row r="219" spans="1:8" s="11" customFormat="1" ht="28.5" customHeight="1" x14ac:dyDescent="0.25">
      <c r="A219" s="24">
        <v>193</v>
      </c>
      <c r="B219" s="25" t="s">
        <v>309</v>
      </c>
      <c r="C219" s="31" t="s">
        <v>628</v>
      </c>
      <c r="D219" s="27">
        <f>295+319</f>
        <v>614</v>
      </c>
      <c r="E219" s="28">
        <v>2</v>
      </c>
      <c r="F219" s="9" t="s">
        <v>312</v>
      </c>
      <c r="G219" s="9" t="s">
        <v>69</v>
      </c>
      <c r="H219" s="10"/>
    </row>
    <row r="220" spans="1:8" s="11" customFormat="1" ht="28.5" customHeight="1" x14ac:dyDescent="0.25">
      <c r="A220" s="24"/>
      <c r="B220" s="25"/>
      <c r="C220" s="31"/>
      <c r="D220" s="27"/>
      <c r="E220" s="28"/>
      <c r="F220" s="9" t="s">
        <v>313</v>
      </c>
      <c r="G220" s="9" t="s">
        <v>69</v>
      </c>
      <c r="H220" s="10"/>
    </row>
    <row r="221" spans="1:8" s="11" customFormat="1" ht="42.75" customHeight="1" x14ac:dyDescent="0.25">
      <c r="A221" s="24">
        <v>194</v>
      </c>
      <c r="B221" s="25" t="s">
        <v>314</v>
      </c>
      <c r="C221" s="28">
        <v>1792711029001</v>
      </c>
      <c r="D221" s="27">
        <f>2638.6+3402</f>
        <v>6040.6</v>
      </c>
      <c r="E221" s="28">
        <v>2</v>
      </c>
      <c r="F221" s="9" t="s">
        <v>323</v>
      </c>
      <c r="G221" s="9" t="s">
        <v>69</v>
      </c>
      <c r="H221" s="10"/>
    </row>
    <row r="222" spans="1:8" s="11" customFormat="1" ht="42.75" customHeight="1" x14ac:dyDescent="0.25">
      <c r="A222" s="24"/>
      <c r="B222" s="25"/>
      <c r="C222" s="28"/>
      <c r="D222" s="27"/>
      <c r="E222" s="28"/>
      <c r="F222" s="9" t="s">
        <v>430</v>
      </c>
      <c r="G222" s="9" t="s">
        <v>69</v>
      </c>
      <c r="H222" s="10"/>
    </row>
    <row r="223" spans="1:8" s="11" customFormat="1" ht="48" customHeight="1" x14ac:dyDescent="0.25">
      <c r="A223" s="6">
        <v>195</v>
      </c>
      <c r="B223" s="13" t="s">
        <v>315</v>
      </c>
      <c r="C223" s="8">
        <v>1792733081001</v>
      </c>
      <c r="D223" s="12">
        <v>31065.24</v>
      </c>
      <c r="E223" s="8">
        <v>1</v>
      </c>
      <c r="F223" s="9" t="s">
        <v>324</v>
      </c>
      <c r="G223" s="9" t="s">
        <v>69</v>
      </c>
      <c r="H223" s="10"/>
    </row>
    <row r="224" spans="1:8" s="11" customFormat="1" ht="28.5" customHeight="1" x14ac:dyDescent="0.25">
      <c r="A224" s="6">
        <v>196</v>
      </c>
      <c r="B224" s="13" t="s">
        <v>316</v>
      </c>
      <c r="C224" s="8">
        <v>1792657954001</v>
      </c>
      <c r="D224" s="12">
        <v>34520.300000000003</v>
      </c>
      <c r="E224" s="8">
        <v>1</v>
      </c>
      <c r="F224" s="9" t="s">
        <v>325</v>
      </c>
      <c r="G224" s="9" t="s">
        <v>69</v>
      </c>
      <c r="H224" s="10"/>
    </row>
    <row r="225" spans="1:8" s="11" customFormat="1" ht="28.5" customHeight="1" x14ac:dyDescent="0.25">
      <c r="A225" s="6">
        <v>197</v>
      </c>
      <c r="B225" s="13" t="s">
        <v>317</v>
      </c>
      <c r="C225" s="8">
        <v>1792700248001</v>
      </c>
      <c r="D225" s="12">
        <v>7334.64</v>
      </c>
      <c r="E225" s="8">
        <v>1</v>
      </c>
      <c r="F225" s="9" t="s">
        <v>326</v>
      </c>
      <c r="G225" s="9" t="s">
        <v>69</v>
      </c>
      <c r="H225" s="10"/>
    </row>
    <row r="226" spans="1:8" s="11" customFormat="1" ht="28.5" customHeight="1" x14ac:dyDescent="0.25">
      <c r="A226" s="6">
        <v>198</v>
      </c>
      <c r="B226" s="13" t="s">
        <v>318</v>
      </c>
      <c r="C226" s="8">
        <v>1792850355001</v>
      </c>
      <c r="D226" s="12">
        <v>24027.96</v>
      </c>
      <c r="E226" s="8">
        <v>1</v>
      </c>
      <c r="F226" s="9" t="s">
        <v>327</v>
      </c>
      <c r="G226" s="9" t="s">
        <v>69</v>
      </c>
      <c r="H226" s="10"/>
    </row>
    <row r="227" spans="1:8" s="11" customFormat="1" ht="36" x14ac:dyDescent="0.25">
      <c r="A227" s="6">
        <v>199</v>
      </c>
      <c r="B227" s="13" t="s">
        <v>319</v>
      </c>
      <c r="C227" s="8">
        <v>1792747058001</v>
      </c>
      <c r="D227" s="12">
        <v>16960.400000000001</v>
      </c>
      <c r="E227" s="8">
        <v>1</v>
      </c>
      <c r="F227" s="9" t="s">
        <v>328</v>
      </c>
      <c r="G227" s="9" t="s">
        <v>69</v>
      </c>
      <c r="H227" s="10"/>
    </row>
    <row r="228" spans="1:8" s="11" customFormat="1" ht="28.5" customHeight="1" x14ac:dyDescent="0.25">
      <c r="A228" s="6">
        <v>200</v>
      </c>
      <c r="B228" s="13" t="s">
        <v>320</v>
      </c>
      <c r="C228" s="8">
        <v>1792297117001</v>
      </c>
      <c r="D228" s="12">
        <v>2638.6</v>
      </c>
      <c r="E228" s="8">
        <v>1</v>
      </c>
      <c r="F228" s="9" t="s">
        <v>329</v>
      </c>
      <c r="G228" s="9" t="s">
        <v>69</v>
      </c>
      <c r="H228" s="10"/>
    </row>
    <row r="229" spans="1:8" s="11" customFormat="1" ht="28.5" customHeight="1" x14ac:dyDescent="0.25">
      <c r="A229" s="6">
        <v>201</v>
      </c>
      <c r="B229" s="13" t="s">
        <v>321</v>
      </c>
      <c r="C229" s="8">
        <v>1709457400001</v>
      </c>
      <c r="D229" s="12">
        <v>2638.6</v>
      </c>
      <c r="E229" s="8">
        <v>1</v>
      </c>
      <c r="F229" s="9" t="s">
        <v>330</v>
      </c>
      <c r="G229" s="9" t="s">
        <v>69</v>
      </c>
      <c r="H229" s="10"/>
    </row>
    <row r="230" spans="1:8" s="11" customFormat="1" ht="28.5" customHeight="1" x14ac:dyDescent="0.25">
      <c r="A230" s="6">
        <v>202</v>
      </c>
      <c r="B230" s="13" t="s">
        <v>322</v>
      </c>
      <c r="C230" s="8">
        <v>1792725623001</v>
      </c>
      <c r="D230" s="12">
        <v>87941.88</v>
      </c>
      <c r="E230" s="8">
        <v>1</v>
      </c>
      <c r="F230" s="9" t="s">
        <v>331</v>
      </c>
      <c r="G230" s="9" t="s">
        <v>69</v>
      </c>
      <c r="H230" s="10"/>
    </row>
    <row r="231" spans="1:8" s="11" customFormat="1" ht="28.5" customHeight="1" x14ac:dyDescent="0.25">
      <c r="A231" s="24">
        <v>203</v>
      </c>
      <c r="B231" s="25" t="s">
        <v>369</v>
      </c>
      <c r="C231" s="28">
        <v>1791900642001</v>
      </c>
      <c r="D231" s="27">
        <f>265+2559.4</f>
        <v>2824.4</v>
      </c>
      <c r="E231" s="28">
        <v>2</v>
      </c>
      <c r="F231" s="9" t="s">
        <v>332</v>
      </c>
      <c r="G231" s="9" t="s">
        <v>69</v>
      </c>
      <c r="H231" s="10"/>
    </row>
    <row r="232" spans="1:8" s="11" customFormat="1" ht="28.5" customHeight="1" x14ac:dyDescent="0.25">
      <c r="A232" s="24"/>
      <c r="B232" s="25"/>
      <c r="C232" s="28"/>
      <c r="D232" s="27"/>
      <c r="E232" s="28"/>
      <c r="F232" s="9" t="s">
        <v>423</v>
      </c>
      <c r="G232" s="9" t="s">
        <v>69</v>
      </c>
      <c r="H232" s="10"/>
    </row>
    <row r="233" spans="1:8" s="11" customFormat="1" ht="28.5" customHeight="1" x14ac:dyDescent="0.25">
      <c r="A233" s="24">
        <v>204</v>
      </c>
      <c r="B233" s="25" t="s">
        <v>370</v>
      </c>
      <c r="C233" s="28">
        <v>1790732657001</v>
      </c>
      <c r="D233" s="27">
        <f>252+172.2+186.6+711+61.5+260+160.5+102.5+170+375+33+664+360+674+212.5+240+72.5+900+42+76+156.6+80+342+40.5+927.5+82.4+82.4+82.4</f>
        <v>7519.0999999999995</v>
      </c>
      <c r="E233" s="28">
        <v>28</v>
      </c>
      <c r="F233" s="9" t="s">
        <v>333</v>
      </c>
      <c r="G233" s="9" t="s">
        <v>69</v>
      </c>
      <c r="H233" s="10"/>
    </row>
    <row r="234" spans="1:8" s="11" customFormat="1" ht="28.5" customHeight="1" x14ac:dyDescent="0.25">
      <c r="A234" s="24"/>
      <c r="B234" s="25"/>
      <c r="C234" s="28"/>
      <c r="D234" s="27"/>
      <c r="E234" s="28"/>
      <c r="F234" s="9" t="s">
        <v>335</v>
      </c>
      <c r="G234" s="9" t="s">
        <v>69</v>
      </c>
      <c r="H234" s="10"/>
    </row>
    <row r="235" spans="1:8" s="11" customFormat="1" ht="28.5" customHeight="1" x14ac:dyDescent="0.25">
      <c r="A235" s="24"/>
      <c r="B235" s="25"/>
      <c r="C235" s="28"/>
      <c r="D235" s="27"/>
      <c r="E235" s="28"/>
      <c r="F235" s="9" t="s">
        <v>336</v>
      </c>
      <c r="G235" s="9" t="s">
        <v>69</v>
      </c>
      <c r="H235" s="10"/>
    </row>
    <row r="236" spans="1:8" s="11" customFormat="1" ht="28.5" customHeight="1" x14ac:dyDescent="0.25">
      <c r="A236" s="24"/>
      <c r="B236" s="25"/>
      <c r="C236" s="28"/>
      <c r="D236" s="27"/>
      <c r="E236" s="28"/>
      <c r="F236" s="9" t="s">
        <v>337</v>
      </c>
      <c r="G236" s="9" t="s">
        <v>69</v>
      </c>
      <c r="H236" s="10"/>
    </row>
    <row r="237" spans="1:8" s="11" customFormat="1" ht="28.5" customHeight="1" x14ac:dyDescent="0.25">
      <c r="A237" s="24"/>
      <c r="B237" s="25"/>
      <c r="C237" s="28"/>
      <c r="D237" s="27"/>
      <c r="E237" s="28"/>
      <c r="F237" s="9" t="s">
        <v>338</v>
      </c>
      <c r="G237" s="9" t="s">
        <v>69</v>
      </c>
      <c r="H237" s="10"/>
    </row>
    <row r="238" spans="1:8" s="11" customFormat="1" ht="28.5" customHeight="1" x14ac:dyDescent="0.25">
      <c r="A238" s="24"/>
      <c r="B238" s="25"/>
      <c r="C238" s="28"/>
      <c r="D238" s="27"/>
      <c r="E238" s="28"/>
      <c r="F238" s="9" t="s">
        <v>339</v>
      </c>
      <c r="G238" s="9" t="s">
        <v>69</v>
      </c>
      <c r="H238" s="10"/>
    </row>
    <row r="239" spans="1:8" s="11" customFormat="1" ht="28.5" customHeight="1" x14ac:dyDescent="0.25">
      <c r="A239" s="24"/>
      <c r="B239" s="25"/>
      <c r="C239" s="28"/>
      <c r="D239" s="27"/>
      <c r="E239" s="28"/>
      <c r="F239" s="9" t="s">
        <v>340</v>
      </c>
      <c r="G239" s="9" t="s">
        <v>69</v>
      </c>
      <c r="H239" s="10"/>
    </row>
    <row r="240" spans="1:8" s="11" customFormat="1" ht="28.5" customHeight="1" x14ac:dyDescent="0.25">
      <c r="A240" s="24"/>
      <c r="B240" s="25"/>
      <c r="C240" s="28"/>
      <c r="D240" s="27"/>
      <c r="E240" s="28"/>
      <c r="F240" s="9" t="s">
        <v>341</v>
      </c>
      <c r="G240" s="9" t="s">
        <v>69</v>
      </c>
      <c r="H240" s="10"/>
    </row>
    <row r="241" spans="1:8" s="11" customFormat="1" ht="28.5" customHeight="1" x14ac:dyDescent="0.25">
      <c r="A241" s="24"/>
      <c r="B241" s="25"/>
      <c r="C241" s="28"/>
      <c r="D241" s="27"/>
      <c r="E241" s="28"/>
      <c r="F241" s="9" t="s">
        <v>342</v>
      </c>
      <c r="G241" s="9" t="s">
        <v>69</v>
      </c>
      <c r="H241" s="10"/>
    </row>
    <row r="242" spans="1:8" s="11" customFormat="1" ht="28.5" customHeight="1" x14ac:dyDescent="0.25">
      <c r="A242" s="24"/>
      <c r="B242" s="25"/>
      <c r="C242" s="28"/>
      <c r="D242" s="27"/>
      <c r="E242" s="28"/>
      <c r="F242" s="9" t="s">
        <v>343</v>
      </c>
      <c r="G242" s="9" t="s">
        <v>69</v>
      </c>
      <c r="H242" s="10"/>
    </row>
    <row r="243" spans="1:8" s="11" customFormat="1" ht="28.5" customHeight="1" x14ac:dyDescent="0.25">
      <c r="A243" s="24"/>
      <c r="B243" s="25"/>
      <c r="C243" s="28"/>
      <c r="D243" s="27"/>
      <c r="E243" s="28"/>
      <c r="F243" s="9" t="s">
        <v>344</v>
      </c>
      <c r="G243" s="9" t="s">
        <v>69</v>
      </c>
      <c r="H243" s="10"/>
    </row>
    <row r="244" spans="1:8" s="11" customFormat="1" ht="28.5" customHeight="1" x14ac:dyDescent="0.25">
      <c r="A244" s="24"/>
      <c r="B244" s="25"/>
      <c r="C244" s="28"/>
      <c r="D244" s="27"/>
      <c r="E244" s="28"/>
      <c r="F244" s="9" t="s">
        <v>345</v>
      </c>
      <c r="G244" s="9" t="s">
        <v>69</v>
      </c>
      <c r="H244" s="10"/>
    </row>
    <row r="245" spans="1:8" s="11" customFormat="1" ht="28.5" customHeight="1" x14ac:dyDescent="0.25">
      <c r="A245" s="24"/>
      <c r="B245" s="25"/>
      <c r="C245" s="28"/>
      <c r="D245" s="27"/>
      <c r="E245" s="28"/>
      <c r="F245" s="9" t="s">
        <v>346</v>
      </c>
      <c r="G245" s="9" t="s">
        <v>69</v>
      </c>
      <c r="H245" s="10"/>
    </row>
    <row r="246" spans="1:8" s="11" customFormat="1" ht="28.5" customHeight="1" x14ac:dyDescent="0.25">
      <c r="A246" s="24"/>
      <c r="B246" s="25"/>
      <c r="C246" s="28"/>
      <c r="D246" s="27"/>
      <c r="E246" s="28"/>
      <c r="F246" s="9" t="s">
        <v>347</v>
      </c>
      <c r="G246" s="9" t="s">
        <v>69</v>
      </c>
      <c r="H246" s="10"/>
    </row>
    <row r="247" spans="1:8" s="11" customFormat="1" ht="28.5" customHeight="1" x14ac:dyDescent="0.25">
      <c r="A247" s="24"/>
      <c r="B247" s="25"/>
      <c r="C247" s="28"/>
      <c r="D247" s="27"/>
      <c r="E247" s="28"/>
      <c r="F247" s="9" t="s">
        <v>348</v>
      </c>
      <c r="G247" s="9" t="s">
        <v>69</v>
      </c>
      <c r="H247" s="10"/>
    </row>
    <row r="248" spans="1:8" s="11" customFormat="1" ht="28.5" customHeight="1" x14ac:dyDescent="0.25">
      <c r="A248" s="24"/>
      <c r="B248" s="25"/>
      <c r="C248" s="28"/>
      <c r="D248" s="27"/>
      <c r="E248" s="28"/>
      <c r="F248" s="9" t="s">
        <v>349</v>
      </c>
      <c r="G248" s="9" t="s">
        <v>69</v>
      </c>
      <c r="H248" s="10"/>
    </row>
    <row r="249" spans="1:8" s="11" customFormat="1" ht="28.5" customHeight="1" x14ac:dyDescent="0.25">
      <c r="A249" s="24"/>
      <c r="B249" s="25"/>
      <c r="C249" s="28"/>
      <c r="D249" s="27"/>
      <c r="E249" s="28"/>
      <c r="F249" s="9" t="s">
        <v>350</v>
      </c>
      <c r="G249" s="9" t="s">
        <v>69</v>
      </c>
      <c r="H249" s="10"/>
    </row>
    <row r="250" spans="1:8" s="11" customFormat="1" ht="28.5" customHeight="1" x14ac:dyDescent="0.25">
      <c r="A250" s="24"/>
      <c r="B250" s="25"/>
      <c r="C250" s="28"/>
      <c r="D250" s="27"/>
      <c r="E250" s="28"/>
      <c r="F250" s="9" t="s">
        <v>351</v>
      </c>
      <c r="G250" s="9" t="s">
        <v>69</v>
      </c>
      <c r="H250" s="10"/>
    </row>
    <row r="251" spans="1:8" s="11" customFormat="1" ht="28.5" customHeight="1" x14ac:dyDescent="0.25">
      <c r="A251" s="24"/>
      <c r="B251" s="25"/>
      <c r="C251" s="28"/>
      <c r="D251" s="27"/>
      <c r="E251" s="28"/>
      <c r="F251" s="9" t="s">
        <v>352</v>
      </c>
      <c r="G251" s="9" t="s">
        <v>69</v>
      </c>
      <c r="H251" s="10"/>
    </row>
    <row r="252" spans="1:8" s="11" customFormat="1" ht="28.5" customHeight="1" x14ac:dyDescent="0.25">
      <c r="A252" s="24"/>
      <c r="B252" s="25"/>
      <c r="C252" s="28"/>
      <c r="D252" s="27"/>
      <c r="E252" s="28"/>
      <c r="F252" s="9" t="s">
        <v>353</v>
      </c>
      <c r="G252" s="9" t="s">
        <v>69</v>
      </c>
      <c r="H252" s="10"/>
    </row>
    <row r="253" spans="1:8" s="11" customFormat="1" ht="28.5" customHeight="1" x14ac:dyDescent="0.25">
      <c r="A253" s="24"/>
      <c r="B253" s="25"/>
      <c r="C253" s="28"/>
      <c r="D253" s="27"/>
      <c r="E253" s="28"/>
      <c r="F253" s="9" t="s">
        <v>354</v>
      </c>
      <c r="G253" s="9" t="s">
        <v>69</v>
      </c>
      <c r="H253" s="10"/>
    </row>
    <row r="254" spans="1:8" s="11" customFormat="1" ht="28.5" customHeight="1" x14ac:dyDescent="0.25">
      <c r="A254" s="24"/>
      <c r="B254" s="25"/>
      <c r="C254" s="28"/>
      <c r="D254" s="27"/>
      <c r="E254" s="28"/>
      <c r="F254" s="9" t="s">
        <v>355</v>
      </c>
      <c r="G254" s="9" t="s">
        <v>69</v>
      </c>
      <c r="H254" s="10"/>
    </row>
    <row r="255" spans="1:8" s="11" customFormat="1" ht="28.5" customHeight="1" x14ac:dyDescent="0.25">
      <c r="A255" s="24"/>
      <c r="B255" s="25"/>
      <c r="C255" s="28"/>
      <c r="D255" s="27"/>
      <c r="E255" s="28"/>
      <c r="F255" s="9" t="s">
        <v>356</v>
      </c>
      <c r="G255" s="9" t="s">
        <v>69</v>
      </c>
      <c r="H255" s="10"/>
    </row>
    <row r="256" spans="1:8" s="11" customFormat="1" ht="28.5" customHeight="1" x14ac:dyDescent="0.25">
      <c r="A256" s="24"/>
      <c r="B256" s="25"/>
      <c r="C256" s="28"/>
      <c r="D256" s="27"/>
      <c r="E256" s="28"/>
      <c r="F256" s="9" t="s">
        <v>357</v>
      </c>
      <c r="G256" s="9" t="s">
        <v>69</v>
      </c>
      <c r="H256" s="10"/>
    </row>
    <row r="257" spans="1:8" s="11" customFormat="1" ht="28.5" customHeight="1" x14ac:dyDescent="0.25">
      <c r="A257" s="24"/>
      <c r="B257" s="25"/>
      <c r="C257" s="28"/>
      <c r="D257" s="27"/>
      <c r="E257" s="28"/>
      <c r="F257" s="9" t="s">
        <v>358</v>
      </c>
      <c r="G257" s="9" t="s">
        <v>69</v>
      </c>
      <c r="H257" s="10"/>
    </row>
    <row r="258" spans="1:8" s="11" customFormat="1" ht="28.5" customHeight="1" x14ac:dyDescent="0.25">
      <c r="A258" s="24"/>
      <c r="B258" s="25"/>
      <c r="C258" s="28"/>
      <c r="D258" s="27"/>
      <c r="E258" s="28"/>
      <c r="F258" s="9" t="s">
        <v>359</v>
      </c>
      <c r="G258" s="9" t="s">
        <v>69</v>
      </c>
      <c r="H258" s="10"/>
    </row>
    <row r="259" spans="1:8" s="11" customFormat="1" ht="28.5" customHeight="1" x14ac:dyDescent="0.25">
      <c r="A259" s="24"/>
      <c r="B259" s="25"/>
      <c r="C259" s="28"/>
      <c r="D259" s="27"/>
      <c r="E259" s="28"/>
      <c r="F259" s="9" t="s">
        <v>360</v>
      </c>
      <c r="G259" s="9" t="s">
        <v>69</v>
      </c>
      <c r="H259" s="10"/>
    </row>
    <row r="260" spans="1:8" s="11" customFormat="1" ht="28.5" customHeight="1" x14ac:dyDescent="0.25">
      <c r="A260" s="24"/>
      <c r="B260" s="25"/>
      <c r="C260" s="28"/>
      <c r="D260" s="27"/>
      <c r="E260" s="28"/>
      <c r="F260" s="9" t="s">
        <v>361</v>
      </c>
      <c r="G260" s="9" t="s">
        <v>69</v>
      </c>
      <c r="H260" s="10"/>
    </row>
    <row r="261" spans="1:8" s="11" customFormat="1" ht="28.5" customHeight="1" x14ac:dyDescent="0.25">
      <c r="A261" s="24">
        <v>205</v>
      </c>
      <c r="B261" s="25" t="s">
        <v>371</v>
      </c>
      <c r="C261" s="28">
        <v>1792092108001</v>
      </c>
      <c r="D261" s="27">
        <f>835.2+205.5+488.4</f>
        <v>1529.1</v>
      </c>
      <c r="E261" s="28">
        <v>3</v>
      </c>
      <c r="F261" s="9" t="s">
        <v>334</v>
      </c>
      <c r="G261" s="9" t="s">
        <v>69</v>
      </c>
      <c r="H261" s="10"/>
    </row>
    <row r="262" spans="1:8" s="11" customFormat="1" ht="28.5" customHeight="1" x14ac:dyDescent="0.25">
      <c r="A262" s="24"/>
      <c r="B262" s="25"/>
      <c r="C262" s="28"/>
      <c r="D262" s="27"/>
      <c r="E262" s="28"/>
      <c r="F262" s="9" t="s">
        <v>362</v>
      </c>
      <c r="G262" s="9" t="s">
        <v>69</v>
      </c>
      <c r="H262" s="10"/>
    </row>
    <row r="263" spans="1:8" s="11" customFormat="1" ht="28.5" customHeight="1" x14ac:dyDescent="0.25">
      <c r="A263" s="24"/>
      <c r="B263" s="25"/>
      <c r="C263" s="28"/>
      <c r="D263" s="27"/>
      <c r="E263" s="28"/>
      <c r="F263" s="9" t="s">
        <v>363</v>
      </c>
      <c r="G263" s="9" t="s">
        <v>69</v>
      </c>
      <c r="H263" s="10"/>
    </row>
    <row r="264" spans="1:8" s="11" customFormat="1" ht="28.5" customHeight="1" x14ac:dyDescent="0.25">
      <c r="A264" s="24">
        <v>206</v>
      </c>
      <c r="B264" s="25" t="s">
        <v>372</v>
      </c>
      <c r="C264" s="29" t="s">
        <v>629</v>
      </c>
      <c r="D264" s="27">
        <f>372+372+149</f>
        <v>893</v>
      </c>
      <c r="E264" s="28">
        <v>2</v>
      </c>
      <c r="F264" s="9" t="s">
        <v>364</v>
      </c>
      <c r="G264" s="9" t="s">
        <v>69</v>
      </c>
      <c r="H264" s="10"/>
    </row>
    <row r="265" spans="1:8" s="11" customFormat="1" ht="28.5" customHeight="1" x14ac:dyDescent="0.25">
      <c r="A265" s="24"/>
      <c r="B265" s="25"/>
      <c r="C265" s="29"/>
      <c r="D265" s="27"/>
      <c r="E265" s="28"/>
      <c r="F265" s="9" t="s">
        <v>365</v>
      </c>
      <c r="G265" s="9" t="s">
        <v>69</v>
      </c>
      <c r="H265" s="10"/>
    </row>
    <row r="266" spans="1:8" s="11" customFormat="1" ht="28.5" customHeight="1" x14ac:dyDescent="0.25">
      <c r="A266" s="24"/>
      <c r="B266" s="25"/>
      <c r="C266" s="29"/>
      <c r="D266" s="27"/>
      <c r="E266" s="28"/>
      <c r="F266" s="9" t="s">
        <v>366</v>
      </c>
      <c r="G266" s="9" t="s">
        <v>69</v>
      </c>
      <c r="H266" s="10"/>
    </row>
    <row r="267" spans="1:8" s="11" customFormat="1" ht="28.5" customHeight="1" x14ac:dyDescent="0.25">
      <c r="A267" s="24">
        <v>207</v>
      </c>
      <c r="B267" s="25" t="s">
        <v>373</v>
      </c>
      <c r="C267" s="28">
        <v>1792018420001</v>
      </c>
      <c r="D267" s="27">
        <f>1464+354.24</f>
        <v>1818.24</v>
      </c>
      <c r="E267" s="28">
        <v>2</v>
      </c>
      <c r="F267" s="9" t="s">
        <v>367</v>
      </c>
      <c r="G267" s="9" t="s">
        <v>69</v>
      </c>
      <c r="H267" s="10"/>
    </row>
    <row r="268" spans="1:8" s="11" customFormat="1" ht="28.5" customHeight="1" x14ac:dyDescent="0.25">
      <c r="A268" s="24"/>
      <c r="B268" s="25"/>
      <c r="C268" s="28"/>
      <c r="D268" s="27"/>
      <c r="E268" s="28"/>
      <c r="F268" s="9" t="s">
        <v>368</v>
      </c>
      <c r="G268" s="9" t="s">
        <v>69</v>
      </c>
      <c r="H268" s="10"/>
    </row>
    <row r="269" spans="1:8" s="11" customFormat="1" ht="28.5" customHeight="1" x14ac:dyDescent="0.25">
      <c r="A269" s="24">
        <v>208</v>
      </c>
      <c r="B269" s="25" t="s">
        <v>374</v>
      </c>
      <c r="C269" s="28">
        <v>1719766808001</v>
      </c>
      <c r="D269" s="27">
        <f>79.88+57.5+168.9+493.75+1112.5+714+240+1704+6647.54+479.5+597.5+2410+879.75+1268+338.75+92.5+162.8+145.5+46.25+228.5</f>
        <v>17867.12</v>
      </c>
      <c r="E269" s="28">
        <v>20</v>
      </c>
      <c r="F269" s="9" t="s">
        <v>375</v>
      </c>
      <c r="G269" s="9" t="s">
        <v>69</v>
      </c>
      <c r="H269" s="10"/>
    </row>
    <row r="270" spans="1:8" s="11" customFormat="1" ht="28.5" customHeight="1" x14ac:dyDescent="0.25">
      <c r="A270" s="24"/>
      <c r="B270" s="25"/>
      <c r="C270" s="28"/>
      <c r="D270" s="27"/>
      <c r="E270" s="28"/>
      <c r="F270" s="9" t="s">
        <v>376</v>
      </c>
      <c r="G270" s="9" t="s">
        <v>69</v>
      </c>
      <c r="H270" s="10"/>
    </row>
    <row r="271" spans="1:8" s="11" customFormat="1" ht="28.5" customHeight="1" x14ac:dyDescent="0.25">
      <c r="A271" s="24"/>
      <c r="B271" s="25"/>
      <c r="C271" s="28"/>
      <c r="D271" s="27"/>
      <c r="E271" s="28"/>
      <c r="F271" s="9" t="s">
        <v>377</v>
      </c>
      <c r="G271" s="9" t="s">
        <v>69</v>
      </c>
      <c r="H271" s="10"/>
    </row>
    <row r="272" spans="1:8" s="11" customFormat="1" ht="28.5" customHeight="1" x14ac:dyDescent="0.25">
      <c r="A272" s="24"/>
      <c r="B272" s="25"/>
      <c r="C272" s="28"/>
      <c r="D272" s="27"/>
      <c r="E272" s="28"/>
      <c r="F272" s="9" t="s">
        <v>378</v>
      </c>
      <c r="G272" s="9" t="s">
        <v>69</v>
      </c>
      <c r="H272" s="10"/>
    </row>
    <row r="273" spans="1:8" s="11" customFormat="1" ht="28.5" customHeight="1" x14ac:dyDescent="0.25">
      <c r="A273" s="24"/>
      <c r="B273" s="25"/>
      <c r="C273" s="28"/>
      <c r="D273" s="27"/>
      <c r="E273" s="28"/>
      <c r="F273" s="9" t="s">
        <v>379</v>
      </c>
      <c r="G273" s="9" t="s">
        <v>69</v>
      </c>
      <c r="H273" s="10"/>
    </row>
    <row r="274" spans="1:8" s="11" customFormat="1" ht="28.5" customHeight="1" x14ac:dyDescent="0.25">
      <c r="A274" s="24"/>
      <c r="B274" s="25"/>
      <c r="C274" s="28"/>
      <c r="D274" s="27"/>
      <c r="E274" s="28"/>
      <c r="F274" s="9" t="s">
        <v>380</v>
      </c>
      <c r="G274" s="9" t="s">
        <v>69</v>
      </c>
      <c r="H274" s="10"/>
    </row>
    <row r="275" spans="1:8" s="11" customFormat="1" ht="28.5" customHeight="1" x14ac:dyDescent="0.25">
      <c r="A275" s="24"/>
      <c r="B275" s="25"/>
      <c r="C275" s="28"/>
      <c r="D275" s="27"/>
      <c r="E275" s="28"/>
      <c r="F275" s="9" t="s">
        <v>381</v>
      </c>
      <c r="G275" s="9" t="s">
        <v>69</v>
      </c>
      <c r="H275" s="10"/>
    </row>
    <row r="276" spans="1:8" s="11" customFormat="1" ht="28.5" customHeight="1" x14ac:dyDescent="0.25">
      <c r="A276" s="24"/>
      <c r="B276" s="25"/>
      <c r="C276" s="28"/>
      <c r="D276" s="27"/>
      <c r="E276" s="28"/>
      <c r="F276" s="9" t="s">
        <v>382</v>
      </c>
      <c r="G276" s="9" t="s">
        <v>69</v>
      </c>
      <c r="H276" s="10"/>
    </row>
    <row r="277" spans="1:8" s="11" customFormat="1" ht="28.5" customHeight="1" x14ac:dyDescent="0.25">
      <c r="A277" s="24"/>
      <c r="B277" s="25"/>
      <c r="C277" s="28"/>
      <c r="D277" s="27"/>
      <c r="E277" s="28"/>
      <c r="F277" s="9" t="s">
        <v>383</v>
      </c>
      <c r="G277" s="9" t="s">
        <v>69</v>
      </c>
      <c r="H277" s="10"/>
    </row>
    <row r="278" spans="1:8" s="11" customFormat="1" ht="28.5" customHeight="1" x14ac:dyDescent="0.25">
      <c r="A278" s="24"/>
      <c r="B278" s="25"/>
      <c r="C278" s="28"/>
      <c r="D278" s="27"/>
      <c r="E278" s="28"/>
      <c r="F278" s="9" t="s">
        <v>384</v>
      </c>
      <c r="G278" s="9" t="s">
        <v>69</v>
      </c>
      <c r="H278" s="10"/>
    </row>
    <row r="279" spans="1:8" s="11" customFormat="1" ht="28.5" customHeight="1" x14ac:dyDescent="0.25">
      <c r="A279" s="24"/>
      <c r="B279" s="25"/>
      <c r="C279" s="28"/>
      <c r="D279" s="27"/>
      <c r="E279" s="28"/>
      <c r="F279" s="9" t="s">
        <v>385</v>
      </c>
      <c r="G279" s="9" t="s">
        <v>69</v>
      </c>
      <c r="H279" s="10"/>
    </row>
    <row r="280" spans="1:8" s="11" customFormat="1" ht="28.5" customHeight="1" x14ac:dyDescent="0.25">
      <c r="A280" s="24"/>
      <c r="B280" s="25"/>
      <c r="C280" s="28"/>
      <c r="D280" s="27"/>
      <c r="E280" s="28"/>
      <c r="F280" s="9" t="s">
        <v>386</v>
      </c>
      <c r="G280" s="9" t="s">
        <v>69</v>
      </c>
      <c r="H280" s="10"/>
    </row>
    <row r="281" spans="1:8" s="11" customFormat="1" ht="28.5" customHeight="1" x14ac:dyDescent="0.25">
      <c r="A281" s="24"/>
      <c r="B281" s="25"/>
      <c r="C281" s="28"/>
      <c r="D281" s="27"/>
      <c r="E281" s="28"/>
      <c r="F281" s="9" t="s">
        <v>387</v>
      </c>
      <c r="G281" s="9" t="s">
        <v>69</v>
      </c>
      <c r="H281" s="10"/>
    </row>
    <row r="282" spans="1:8" s="11" customFormat="1" ht="28.5" customHeight="1" x14ac:dyDescent="0.25">
      <c r="A282" s="24"/>
      <c r="B282" s="25"/>
      <c r="C282" s="28"/>
      <c r="D282" s="27"/>
      <c r="E282" s="28"/>
      <c r="F282" s="9" t="s">
        <v>388</v>
      </c>
      <c r="G282" s="9" t="s">
        <v>69</v>
      </c>
      <c r="H282" s="10"/>
    </row>
    <row r="283" spans="1:8" s="11" customFormat="1" ht="28.5" customHeight="1" x14ac:dyDescent="0.25">
      <c r="A283" s="24"/>
      <c r="B283" s="25"/>
      <c r="C283" s="28"/>
      <c r="D283" s="27"/>
      <c r="E283" s="28"/>
      <c r="F283" s="9" t="s">
        <v>357</v>
      </c>
      <c r="G283" s="9" t="s">
        <v>69</v>
      </c>
      <c r="H283" s="10"/>
    </row>
    <row r="284" spans="1:8" s="11" customFormat="1" ht="28.5" customHeight="1" x14ac:dyDescent="0.25">
      <c r="A284" s="24"/>
      <c r="B284" s="25"/>
      <c r="C284" s="28"/>
      <c r="D284" s="27"/>
      <c r="E284" s="28"/>
      <c r="F284" s="9" t="s">
        <v>389</v>
      </c>
      <c r="G284" s="9" t="s">
        <v>69</v>
      </c>
      <c r="H284" s="10"/>
    </row>
    <row r="285" spans="1:8" s="11" customFormat="1" ht="28.5" customHeight="1" x14ac:dyDescent="0.25">
      <c r="A285" s="24"/>
      <c r="B285" s="25"/>
      <c r="C285" s="28"/>
      <c r="D285" s="27"/>
      <c r="E285" s="28"/>
      <c r="F285" s="9" t="s">
        <v>390</v>
      </c>
      <c r="G285" s="9" t="s">
        <v>69</v>
      </c>
      <c r="H285" s="10"/>
    </row>
    <row r="286" spans="1:8" s="11" customFormat="1" ht="28.5" customHeight="1" x14ac:dyDescent="0.25">
      <c r="A286" s="24"/>
      <c r="B286" s="25"/>
      <c r="C286" s="28"/>
      <c r="D286" s="27"/>
      <c r="E286" s="28"/>
      <c r="F286" s="9" t="s">
        <v>391</v>
      </c>
      <c r="G286" s="9" t="s">
        <v>69</v>
      </c>
      <c r="H286" s="10"/>
    </row>
    <row r="287" spans="1:8" s="11" customFormat="1" ht="28.5" customHeight="1" x14ac:dyDescent="0.25">
      <c r="A287" s="24"/>
      <c r="B287" s="25"/>
      <c r="C287" s="28"/>
      <c r="D287" s="27"/>
      <c r="E287" s="28"/>
      <c r="F287" s="9" t="s">
        <v>392</v>
      </c>
      <c r="G287" s="9" t="s">
        <v>69</v>
      </c>
      <c r="H287" s="10"/>
    </row>
    <row r="288" spans="1:8" s="11" customFormat="1" ht="28.5" customHeight="1" x14ac:dyDescent="0.25">
      <c r="A288" s="24"/>
      <c r="B288" s="25"/>
      <c r="C288" s="28"/>
      <c r="D288" s="27"/>
      <c r="E288" s="28"/>
      <c r="F288" s="9" t="s">
        <v>393</v>
      </c>
      <c r="G288" s="9" t="s">
        <v>69</v>
      </c>
      <c r="H288" s="10"/>
    </row>
    <row r="289" spans="1:8" s="11" customFormat="1" ht="28.5" customHeight="1" x14ac:dyDescent="0.25">
      <c r="A289" s="24">
        <v>209</v>
      </c>
      <c r="B289" s="30" t="s">
        <v>394</v>
      </c>
      <c r="C289" s="28">
        <v>1790824977001</v>
      </c>
      <c r="D289" s="27">
        <f>610+1850</f>
        <v>2460</v>
      </c>
      <c r="E289" s="28">
        <v>2</v>
      </c>
      <c r="F289" s="9" t="s">
        <v>395</v>
      </c>
      <c r="G289" s="9" t="s">
        <v>69</v>
      </c>
      <c r="H289" s="10"/>
    </row>
    <row r="290" spans="1:8" s="11" customFormat="1" ht="28.5" customHeight="1" x14ac:dyDescent="0.25">
      <c r="A290" s="24"/>
      <c r="B290" s="30"/>
      <c r="C290" s="28"/>
      <c r="D290" s="27"/>
      <c r="E290" s="28"/>
      <c r="F290" s="9" t="s">
        <v>396</v>
      </c>
      <c r="G290" s="9" t="s">
        <v>69</v>
      </c>
      <c r="H290" s="10"/>
    </row>
    <row r="291" spans="1:8" s="11" customFormat="1" ht="28.5" customHeight="1" x14ac:dyDescent="0.25">
      <c r="A291" s="6">
        <v>210</v>
      </c>
      <c r="B291" s="16" t="s">
        <v>397</v>
      </c>
      <c r="C291" s="8">
        <v>1707724959001</v>
      </c>
      <c r="D291" s="12">
        <v>200</v>
      </c>
      <c r="E291" s="8">
        <v>1</v>
      </c>
      <c r="F291" s="9" t="s">
        <v>398</v>
      </c>
      <c r="G291" s="9" t="s">
        <v>69</v>
      </c>
      <c r="H291" s="10"/>
    </row>
    <row r="292" spans="1:8" s="11" customFormat="1" ht="28.5" customHeight="1" x14ac:dyDescent="0.25">
      <c r="A292" s="24">
        <v>211</v>
      </c>
      <c r="B292" s="30" t="s">
        <v>399</v>
      </c>
      <c r="C292" s="28">
        <v>1791350529001</v>
      </c>
      <c r="D292" s="27">
        <f>275.5+343.2</f>
        <v>618.70000000000005</v>
      </c>
      <c r="E292" s="28">
        <v>2</v>
      </c>
      <c r="F292" s="9" t="s">
        <v>403</v>
      </c>
      <c r="G292" s="9" t="s">
        <v>69</v>
      </c>
      <c r="H292" s="10"/>
    </row>
    <row r="293" spans="1:8" s="11" customFormat="1" ht="28.5" customHeight="1" x14ac:dyDescent="0.25">
      <c r="A293" s="24"/>
      <c r="B293" s="30"/>
      <c r="C293" s="28"/>
      <c r="D293" s="27"/>
      <c r="E293" s="28"/>
      <c r="F293" s="9" t="s">
        <v>401</v>
      </c>
      <c r="G293" s="9" t="s">
        <v>69</v>
      </c>
      <c r="H293" s="10"/>
    </row>
    <row r="294" spans="1:8" s="11" customFormat="1" ht="28.5" customHeight="1" x14ac:dyDescent="0.25">
      <c r="A294" s="24">
        <v>212</v>
      </c>
      <c r="B294" s="30" t="s">
        <v>400</v>
      </c>
      <c r="C294" s="28">
        <v>1791775643001</v>
      </c>
      <c r="D294" s="27">
        <f>90+900+16.5+163.5+58.5+99.5+30.75+13.75+147</f>
        <v>1519.5</v>
      </c>
      <c r="E294" s="28">
        <v>9</v>
      </c>
      <c r="F294" s="9" t="s">
        <v>404</v>
      </c>
      <c r="G294" s="9" t="s">
        <v>69</v>
      </c>
      <c r="H294" s="10"/>
    </row>
    <row r="295" spans="1:8" s="11" customFormat="1" ht="28.5" customHeight="1" x14ac:dyDescent="0.25">
      <c r="A295" s="24"/>
      <c r="B295" s="30"/>
      <c r="C295" s="28"/>
      <c r="D295" s="27"/>
      <c r="E295" s="28"/>
      <c r="F295" s="9" t="s">
        <v>405</v>
      </c>
      <c r="G295" s="9" t="s">
        <v>69</v>
      </c>
      <c r="H295" s="10"/>
    </row>
    <row r="296" spans="1:8" s="11" customFormat="1" ht="28.5" customHeight="1" x14ac:dyDescent="0.25">
      <c r="A296" s="24"/>
      <c r="B296" s="30"/>
      <c r="C296" s="28"/>
      <c r="D296" s="27"/>
      <c r="E296" s="28"/>
      <c r="F296" s="9" t="s">
        <v>402</v>
      </c>
      <c r="G296" s="9" t="s">
        <v>69</v>
      </c>
      <c r="H296" s="10"/>
    </row>
    <row r="297" spans="1:8" s="11" customFormat="1" ht="28.5" customHeight="1" x14ac:dyDescent="0.25">
      <c r="A297" s="24"/>
      <c r="B297" s="30"/>
      <c r="C297" s="28"/>
      <c r="D297" s="27"/>
      <c r="E297" s="28"/>
      <c r="F297" s="9" t="s">
        <v>406</v>
      </c>
      <c r="G297" s="9" t="s">
        <v>69</v>
      </c>
      <c r="H297" s="10"/>
    </row>
    <row r="298" spans="1:8" s="11" customFormat="1" ht="28.5" customHeight="1" x14ac:dyDescent="0.25">
      <c r="A298" s="24"/>
      <c r="B298" s="30"/>
      <c r="C298" s="28"/>
      <c r="D298" s="27"/>
      <c r="E298" s="28"/>
      <c r="F298" s="9" t="s">
        <v>407</v>
      </c>
      <c r="G298" s="9" t="s">
        <v>69</v>
      </c>
      <c r="H298" s="10"/>
    </row>
    <row r="299" spans="1:8" s="11" customFormat="1" ht="28.5" customHeight="1" x14ac:dyDescent="0.25">
      <c r="A299" s="24"/>
      <c r="B299" s="30"/>
      <c r="C299" s="28"/>
      <c r="D299" s="27"/>
      <c r="E299" s="28"/>
      <c r="F299" s="9" t="s">
        <v>408</v>
      </c>
      <c r="G299" s="9" t="s">
        <v>69</v>
      </c>
      <c r="H299" s="10"/>
    </row>
    <row r="300" spans="1:8" s="11" customFormat="1" ht="28.5" customHeight="1" x14ac:dyDescent="0.25">
      <c r="A300" s="24"/>
      <c r="B300" s="30"/>
      <c r="C300" s="28"/>
      <c r="D300" s="27"/>
      <c r="E300" s="28"/>
      <c r="F300" s="9" t="s">
        <v>409</v>
      </c>
      <c r="G300" s="9" t="s">
        <v>69</v>
      </c>
      <c r="H300" s="10"/>
    </row>
    <row r="301" spans="1:8" s="11" customFormat="1" ht="28.5" customHeight="1" x14ac:dyDescent="0.25">
      <c r="A301" s="24"/>
      <c r="B301" s="30"/>
      <c r="C301" s="28"/>
      <c r="D301" s="27"/>
      <c r="E301" s="28"/>
      <c r="F301" s="9" t="s">
        <v>410</v>
      </c>
      <c r="G301" s="9" t="s">
        <v>69</v>
      </c>
      <c r="H301" s="10"/>
    </row>
    <row r="302" spans="1:8" s="11" customFormat="1" ht="28.5" customHeight="1" x14ac:dyDescent="0.25">
      <c r="A302" s="24"/>
      <c r="B302" s="30"/>
      <c r="C302" s="28"/>
      <c r="D302" s="27"/>
      <c r="E302" s="28"/>
      <c r="F302" s="9" t="s">
        <v>411</v>
      </c>
      <c r="G302" s="9" t="s">
        <v>69</v>
      </c>
      <c r="H302" s="10"/>
    </row>
    <row r="303" spans="1:8" s="11" customFormat="1" ht="28.5" customHeight="1" x14ac:dyDescent="0.25">
      <c r="A303" s="6">
        <v>213</v>
      </c>
      <c r="B303" s="17" t="s">
        <v>412</v>
      </c>
      <c r="C303" s="15">
        <v>1307188118001</v>
      </c>
      <c r="D303" s="12">
        <v>1450</v>
      </c>
      <c r="E303" s="8">
        <v>1</v>
      </c>
      <c r="F303" s="9" t="s">
        <v>413</v>
      </c>
      <c r="G303" s="9" t="s">
        <v>69</v>
      </c>
      <c r="H303" s="10"/>
    </row>
    <row r="304" spans="1:8" s="11" customFormat="1" ht="28.5" customHeight="1" x14ac:dyDescent="0.25">
      <c r="A304" s="6">
        <v>214</v>
      </c>
      <c r="B304" s="17" t="s">
        <v>414</v>
      </c>
      <c r="C304" s="15">
        <v>1713823365001</v>
      </c>
      <c r="D304" s="12">
        <v>434.4</v>
      </c>
      <c r="E304" s="8">
        <v>1</v>
      </c>
      <c r="F304" s="9" t="s">
        <v>415</v>
      </c>
      <c r="G304" s="9" t="s">
        <v>69</v>
      </c>
      <c r="H304" s="10"/>
    </row>
    <row r="305" spans="1:8" s="11" customFormat="1" ht="28.5" customHeight="1" x14ac:dyDescent="0.25">
      <c r="A305" s="24">
        <v>215</v>
      </c>
      <c r="B305" s="29" t="s">
        <v>416</v>
      </c>
      <c r="C305" s="29" t="s">
        <v>630</v>
      </c>
      <c r="D305" s="27">
        <f>795+232.5+82.12</f>
        <v>1109.6199999999999</v>
      </c>
      <c r="E305" s="28">
        <v>3</v>
      </c>
      <c r="F305" s="9" t="s">
        <v>417</v>
      </c>
      <c r="G305" s="9" t="s">
        <v>69</v>
      </c>
      <c r="H305" s="10"/>
    </row>
    <row r="306" spans="1:8" s="11" customFormat="1" ht="28.5" customHeight="1" x14ac:dyDescent="0.25">
      <c r="A306" s="24"/>
      <c r="B306" s="29"/>
      <c r="C306" s="29"/>
      <c r="D306" s="27"/>
      <c r="E306" s="28"/>
      <c r="F306" s="9" t="s">
        <v>418</v>
      </c>
      <c r="G306" s="9" t="s">
        <v>69</v>
      </c>
      <c r="H306" s="10"/>
    </row>
    <row r="307" spans="1:8" s="11" customFormat="1" ht="28.5" customHeight="1" x14ac:dyDescent="0.25">
      <c r="A307" s="24"/>
      <c r="B307" s="29"/>
      <c r="C307" s="29"/>
      <c r="D307" s="27"/>
      <c r="E307" s="28"/>
      <c r="F307" s="9" t="s">
        <v>419</v>
      </c>
      <c r="G307" s="9" t="s">
        <v>69</v>
      </c>
      <c r="H307" s="10"/>
    </row>
    <row r="308" spans="1:8" s="11" customFormat="1" ht="28.5" customHeight="1" x14ac:dyDescent="0.25">
      <c r="A308" s="6">
        <v>216</v>
      </c>
      <c r="B308" s="17" t="s">
        <v>420</v>
      </c>
      <c r="C308" s="15">
        <v>1708716483001</v>
      </c>
      <c r="D308" s="12">
        <v>6122.76</v>
      </c>
      <c r="E308" s="8">
        <v>1</v>
      </c>
      <c r="F308" s="9" t="s">
        <v>421</v>
      </c>
      <c r="G308" s="9" t="s">
        <v>69</v>
      </c>
      <c r="H308" s="10"/>
    </row>
    <row r="309" spans="1:8" s="11" customFormat="1" ht="43.5" customHeight="1" x14ac:dyDescent="0.25">
      <c r="A309" s="24">
        <v>217</v>
      </c>
      <c r="B309" s="29" t="s">
        <v>422</v>
      </c>
      <c r="C309" s="28">
        <v>1792764114001</v>
      </c>
      <c r="D309" s="27">
        <f>3198.95+3128</f>
        <v>6326.95</v>
      </c>
      <c r="E309" s="28">
        <v>2</v>
      </c>
      <c r="F309" s="9" t="s">
        <v>424</v>
      </c>
      <c r="G309" s="9" t="s">
        <v>69</v>
      </c>
      <c r="H309" s="10"/>
    </row>
    <row r="310" spans="1:8" s="11" customFormat="1" ht="28.5" customHeight="1" x14ac:dyDescent="0.25">
      <c r="A310" s="24"/>
      <c r="B310" s="29"/>
      <c r="C310" s="28"/>
      <c r="D310" s="27"/>
      <c r="E310" s="28"/>
      <c r="F310" s="9" t="s">
        <v>425</v>
      </c>
      <c r="G310" s="9" t="s">
        <v>69</v>
      </c>
      <c r="H310" s="10"/>
    </row>
    <row r="311" spans="1:8" s="11" customFormat="1" ht="28.5" customHeight="1" x14ac:dyDescent="0.25">
      <c r="A311" s="6">
        <v>218</v>
      </c>
      <c r="B311" s="17" t="s">
        <v>426</v>
      </c>
      <c r="C311" s="15">
        <v>1803449774001</v>
      </c>
      <c r="D311" s="12">
        <v>1805.25</v>
      </c>
      <c r="E311" s="8">
        <v>1</v>
      </c>
      <c r="F311" s="9" t="s">
        <v>427</v>
      </c>
      <c r="G311" s="9" t="s">
        <v>69</v>
      </c>
      <c r="H311" s="10"/>
    </row>
    <row r="312" spans="1:8" s="11" customFormat="1" ht="33.75" customHeight="1" x14ac:dyDescent="0.25">
      <c r="A312" s="6">
        <v>219</v>
      </c>
      <c r="B312" s="17" t="s">
        <v>428</v>
      </c>
      <c r="C312" s="15">
        <v>1792611466001</v>
      </c>
      <c r="D312" s="12">
        <v>2610</v>
      </c>
      <c r="E312" s="8">
        <v>1</v>
      </c>
      <c r="F312" s="9" t="s">
        <v>429</v>
      </c>
      <c r="G312" s="9" t="s">
        <v>69</v>
      </c>
      <c r="H312" s="10"/>
    </row>
    <row r="313" spans="1:8" s="11" customFormat="1" ht="37.5" customHeight="1" x14ac:dyDescent="0.25">
      <c r="A313" s="6">
        <v>220</v>
      </c>
      <c r="B313" s="17" t="s">
        <v>431</v>
      </c>
      <c r="C313" s="15">
        <v>1792611466001</v>
      </c>
      <c r="D313" s="12">
        <f>2900.8/1.12</f>
        <v>2590</v>
      </c>
      <c r="E313" s="8">
        <v>1</v>
      </c>
      <c r="F313" s="9" t="s">
        <v>432</v>
      </c>
      <c r="G313" s="9" t="s">
        <v>69</v>
      </c>
      <c r="H313" s="10"/>
    </row>
    <row r="314" spans="1:8" s="11" customFormat="1" ht="28.5" customHeight="1" x14ac:dyDescent="0.25">
      <c r="A314" s="6">
        <v>221</v>
      </c>
      <c r="B314" s="17" t="s">
        <v>433</v>
      </c>
      <c r="C314" s="15">
        <v>1705961694001</v>
      </c>
      <c r="D314" s="12">
        <f>504/1.12</f>
        <v>449.99999999999994</v>
      </c>
      <c r="E314" s="8">
        <v>1</v>
      </c>
      <c r="F314" s="9" t="s">
        <v>434</v>
      </c>
      <c r="G314" s="9" t="s">
        <v>69</v>
      </c>
      <c r="H314" s="10"/>
    </row>
    <row r="315" spans="1:8" s="11" customFormat="1" ht="28.5" customHeight="1" x14ac:dyDescent="0.25">
      <c r="A315" s="6">
        <v>222</v>
      </c>
      <c r="B315" s="17" t="s">
        <v>435</v>
      </c>
      <c r="C315" s="15">
        <v>1711699544001</v>
      </c>
      <c r="D315" s="12">
        <f>1344/1.12</f>
        <v>1199.9999999999998</v>
      </c>
      <c r="E315" s="8">
        <v>1</v>
      </c>
      <c r="F315" s="9" t="s">
        <v>436</v>
      </c>
      <c r="G315" s="9" t="s">
        <v>69</v>
      </c>
      <c r="H315" s="10"/>
    </row>
    <row r="316" spans="1:8" s="11" customFormat="1" ht="28.5" customHeight="1" x14ac:dyDescent="0.25">
      <c r="A316" s="6">
        <v>223</v>
      </c>
      <c r="B316" s="17" t="s">
        <v>444</v>
      </c>
      <c r="C316" s="15">
        <v>1708525678001</v>
      </c>
      <c r="D316" s="12">
        <f>8458.24/1.12</f>
        <v>7551.9999999999991</v>
      </c>
      <c r="E316" s="8">
        <v>1</v>
      </c>
      <c r="F316" s="9" t="s">
        <v>437</v>
      </c>
      <c r="G316" s="9" t="s">
        <v>69</v>
      </c>
      <c r="H316" s="10"/>
    </row>
    <row r="317" spans="1:8" s="11" customFormat="1" ht="28.5" customHeight="1" x14ac:dyDescent="0.25">
      <c r="A317" s="24">
        <v>224</v>
      </c>
      <c r="B317" s="29" t="s">
        <v>445</v>
      </c>
      <c r="C317" s="28">
        <v>1715241525001</v>
      </c>
      <c r="D317" s="27">
        <f>11473+4172+12828+13233+4938+5436</f>
        <v>52080</v>
      </c>
      <c r="E317" s="28">
        <v>6</v>
      </c>
      <c r="F317" s="9" t="s">
        <v>438</v>
      </c>
      <c r="G317" s="9" t="s">
        <v>69</v>
      </c>
      <c r="H317" s="10"/>
    </row>
    <row r="318" spans="1:8" s="11" customFormat="1" ht="28.5" customHeight="1" x14ac:dyDescent="0.25">
      <c r="A318" s="24"/>
      <c r="B318" s="29"/>
      <c r="C318" s="28"/>
      <c r="D318" s="27"/>
      <c r="E318" s="28"/>
      <c r="F318" s="9" t="s">
        <v>439</v>
      </c>
      <c r="G318" s="9" t="s">
        <v>69</v>
      </c>
      <c r="H318" s="10"/>
    </row>
    <row r="319" spans="1:8" s="11" customFormat="1" ht="28.5" customHeight="1" x14ac:dyDescent="0.25">
      <c r="A319" s="24"/>
      <c r="B319" s="29"/>
      <c r="C319" s="28"/>
      <c r="D319" s="27"/>
      <c r="E319" s="28"/>
      <c r="F319" s="9" t="s">
        <v>440</v>
      </c>
      <c r="G319" s="9" t="s">
        <v>69</v>
      </c>
      <c r="H319" s="10"/>
    </row>
    <row r="320" spans="1:8" s="11" customFormat="1" ht="28.5" customHeight="1" x14ac:dyDescent="0.25">
      <c r="A320" s="24"/>
      <c r="B320" s="29"/>
      <c r="C320" s="28"/>
      <c r="D320" s="27"/>
      <c r="E320" s="28"/>
      <c r="F320" s="9" t="s">
        <v>441</v>
      </c>
      <c r="G320" s="9" t="s">
        <v>69</v>
      </c>
      <c r="H320" s="10"/>
    </row>
    <row r="321" spans="1:8" s="11" customFormat="1" ht="28.5" customHeight="1" x14ac:dyDescent="0.25">
      <c r="A321" s="24"/>
      <c r="B321" s="29"/>
      <c r="C321" s="28"/>
      <c r="D321" s="27"/>
      <c r="E321" s="28"/>
      <c r="F321" s="9" t="s">
        <v>442</v>
      </c>
      <c r="G321" s="9" t="s">
        <v>69</v>
      </c>
      <c r="H321" s="10"/>
    </row>
    <row r="322" spans="1:8" s="11" customFormat="1" ht="28.5" customHeight="1" x14ac:dyDescent="0.25">
      <c r="A322" s="24"/>
      <c r="B322" s="29"/>
      <c r="C322" s="28"/>
      <c r="D322" s="27"/>
      <c r="E322" s="28"/>
      <c r="F322" s="9" t="s">
        <v>443</v>
      </c>
      <c r="G322" s="9" t="s">
        <v>69</v>
      </c>
      <c r="H322" s="10"/>
    </row>
    <row r="323" spans="1:8" s="11" customFormat="1" ht="28.5" customHeight="1" x14ac:dyDescent="0.25">
      <c r="A323" s="6">
        <v>225</v>
      </c>
      <c r="B323" s="17" t="s">
        <v>458</v>
      </c>
      <c r="C323" s="15">
        <v>1792574773001</v>
      </c>
      <c r="D323" s="12">
        <v>1073.3399999999999</v>
      </c>
      <c r="E323" s="8">
        <v>1</v>
      </c>
      <c r="F323" s="9" t="s">
        <v>446</v>
      </c>
      <c r="G323" s="9" t="s">
        <v>69</v>
      </c>
      <c r="H323" s="10"/>
    </row>
    <row r="324" spans="1:8" s="11" customFormat="1" ht="28.5" customHeight="1" x14ac:dyDescent="0.25">
      <c r="A324" s="6">
        <v>226</v>
      </c>
      <c r="B324" s="17" t="s">
        <v>447</v>
      </c>
      <c r="C324" s="15">
        <v>1710059575001</v>
      </c>
      <c r="D324" s="12">
        <v>14.64</v>
      </c>
      <c r="E324" s="8">
        <v>1</v>
      </c>
      <c r="F324" s="9" t="s">
        <v>448</v>
      </c>
      <c r="G324" s="9" t="s">
        <v>69</v>
      </c>
      <c r="H324" s="10"/>
    </row>
    <row r="325" spans="1:8" s="11" customFormat="1" ht="28.5" customHeight="1" x14ac:dyDescent="0.25">
      <c r="A325" s="24">
        <v>227</v>
      </c>
      <c r="B325" s="29" t="s">
        <v>449</v>
      </c>
      <c r="C325" s="26">
        <v>1715241525001</v>
      </c>
      <c r="D325" s="27">
        <f>436+348.75+144+26</f>
        <v>954.75</v>
      </c>
      <c r="E325" s="28">
        <v>4</v>
      </c>
      <c r="F325" s="9" t="s">
        <v>450</v>
      </c>
      <c r="G325" s="9" t="s">
        <v>69</v>
      </c>
      <c r="H325" s="10"/>
    </row>
    <row r="326" spans="1:8" s="11" customFormat="1" ht="28.5" customHeight="1" x14ac:dyDescent="0.25">
      <c r="A326" s="24"/>
      <c r="B326" s="29"/>
      <c r="C326" s="26"/>
      <c r="D326" s="27"/>
      <c r="E326" s="28"/>
      <c r="F326" s="9" t="s">
        <v>451</v>
      </c>
      <c r="G326" s="9" t="s">
        <v>69</v>
      </c>
      <c r="H326" s="10"/>
    </row>
    <row r="327" spans="1:8" s="11" customFormat="1" ht="28.5" customHeight="1" x14ac:dyDescent="0.25">
      <c r="A327" s="24"/>
      <c r="B327" s="29"/>
      <c r="C327" s="26"/>
      <c r="D327" s="27"/>
      <c r="E327" s="28"/>
      <c r="F327" s="9" t="s">
        <v>452</v>
      </c>
      <c r="G327" s="9" t="s">
        <v>69</v>
      </c>
      <c r="H327" s="10"/>
    </row>
    <row r="328" spans="1:8" s="11" customFormat="1" ht="28.5" customHeight="1" x14ac:dyDescent="0.25">
      <c r="A328" s="24"/>
      <c r="B328" s="29"/>
      <c r="C328" s="26"/>
      <c r="D328" s="27"/>
      <c r="E328" s="28"/>
      <c r="F328" s="9" t="s">
        <v>453</v>
      </c>
      <c r="G328" s="9" t="s">
        <v>69</v>
      </c>
      <c r="H328" s="10"/>
    </row>
    <row r="329" spans="1:8" s="11" customFormat="1" ht="28.5" customHeight="1" x14ac:dyDescent="0.25">
      <c r="A329" s="6">
        <v>228</v>
      </c>
      <c r="B329" s="17" t="s">
        <v>454</v>
      </c>
      <c r="C329" s="15">
        <v>1708243777001</v>
      </c>
      <c r="D329" s="12">
        <v>6655.32</v>
      </c>
      <c r="E329" s="8">
        <v>1</v>
      </c>
      <c r="F329" s="9" t="s">
        <v>459</v>
      </c>
      <c r="G329" s="9" t="s">
        <v>69</v>
      </c>
      <c r="H329" s="10"/>
    </row>
    <row r="330" spans="1:8" s="11" customFormat="1" ht="28.5" customHeight="1" x14ac:dyDescent="0.25">
      <c r="A330" s="6">
        <v>229</v>
      </c>
      <c r="B330" s="17" t="s">
        <v>455</v>
      </c>
      <c r="C330" s="15">
        <v>1710442656001</v>
      </c>
      <c r="D330" s="12">
        <v>1125</v>
      </c>
      <c r="E330" s="8">
        <v>1</v>
      </c>
      <c r="F330" s="9" t="s">
        <v>460</v>
      </c>
      <c r="G330" s="9" t="s">
        <v>69</v>
      </c>
      <c r="H330" s="10"/>
    </row>
    <row r="331" spans="1:8" s="11" customFormat="1" ht="28.5" customHeight="1" x14ac:dyDescent="0.25">
      <c r="A331" s="6">
        <v>230</v>
      </c>
      <c r="B331" s="17" t="s">
        <v>456</v>
      </c>
      <c r="C331" s="14" t="s">
        <v>631</v>
      </c>
      <c r="D331" s="12">
        <v>74930.399999999994</v>
      </c>
      <c r="E331" s="8">
        <v>1</v>
      </c>
      <c r="F331" s="9" t="s">
        <v>461</v>
      </c>
      <c r="G331" s="9" t="s">
        <v>69</v>
      </c>
      <c r="H331" s="10"/>
    </row>
    <row r="332" spans="1:8" s="11" customFormat="1" ht="28.5" customHeight="1" x14ac:dyDescent="0.25">
      <c r="A332" s="24">
        <v>231</v>
      </c>
      <c r="B332" s="29" t="s">
        <v>457</v>
      </c>
      <c r="C332" s="28" t="s">
        <v>547</v>
      </c>
      <c r="D332" s="27">
        <f>342+73.8+288</f>
        <v>703.8</v>
      </c>
      <c r="E332" s="28">
        <v>3</v>
      </c>
      <c r="F332" s="9" t="s">
        <v>462</v>
      </c>
      <c r="G332" s="9" t="s">
        <v>69</v>
      </c>
      <c r="H332" s="10"/>
    </row>
    <row r="333" spans="1:8" s="11" customFormat="1" ht="28.5" customHeight="1" x14ac:dyDescent="0.25">
      <c r="A333" s="24"/>
      <c r="B333" s="29"/>
      <c r="C333" s="28"/>
      <c r="D333" s="27"/>
      <c r="E333" s="28"/>
      <c r="F333" s="9" t="s">
        <v>463</v>
      </c>
      <c r="G333" s="9" t="s">
        <v>69</v>
      </c>
      <c r="H333" s="10"/>
    </row>
    <row r="334" spans="1:8" s="11" customFormat="1" ht="28.5" customHeight="1" x14ac:dyDescent="0.25">
      <c r="A334" s="24"/>
      <c r="B334" s="29"/>
      <c r="C334" s="28"/>
      <c r="D334" s="27"/>
      <c r="E334" s="28"/>
      <c r="F334" s="9" t="s">
        <v>464</v>
      </c>
      <c r="G334" s="9" t="s">
        <v>69</v>
      </c>
      <c r="H334" s="10"/>
    </row>
    <row r="335" spans="1:8" s="11" customFormat="1" ht="28.5" customHeight="1" x14ac:dyDescent="0.25">
      <c r="A335" s="24">
        <v>232</v>
      </c>
      <c r="B335" s="29" t="s">
        <v>465</v>
      </c>
      <c r="C335" s="28" t="s">
        <v>548</v>
      </c>
      <c r="D335" s="27">
        <f>196+336</f>
        <v>532</v>
      </c>
      <c r="E335" s="28">
        <v>2</v>
      </c>
      <c r="F335" s="9" t="s">
        <v>466</v>
      </c>
      <c r="G335" s="9" t="s">
        <v>69</v>
      </c>
      <c r="H335" s="10"/>
    </row>
    <row r="336" spans="1:8" s="11" customFormat="1" ht="28.5" customHeight="1" x14ac:dyDescent="0.25">
      <c r="A336" s="24"/>
      <c r="B336" s="29"/>
      <c r="C336" s="28"/>
      <c r="D336" s="27"/>
      <c r="E336" s="28"/>
      <c r="F336" s="9" t="s">
        <v>467</v>
      </c>
      <c r="G336" s="9" t="s">
        <v>69</v>
      </c>
      <c r="H336" s="10"/>
    </row>
    <row r="337" spans="1:8" s="11" customFormat="1" ht="28.5" customHeight="1" x14ac:dyDescent="0.25">
      <c r="A337" s="6">
        <v>233</v>
      </c>
      <c r="B337" s="17" t="s">
        <v>468</v>
      </c>
      <c r="C337" s="15">
        <v>1792654416001</v>
      </c>
      <c r="D337" s="12">
        <v>244</v>
      </c>
      <c r="E337" s="8">
        <v>1</v>
      </c>
      <c r="F337" s="9" t="s">
        <v>474</v>
      </c>
      <c r="G337" s="9" t="s">
        <v>69</v>
      </c>
      <c r="H337" s="10"/>
    </row>
    <row r="338" spans="1:8" s="11" customFormat="1" ht="28.5" customHeight="1" x14ac:dyDescent="0.25">
      <c r="A338" s="6">
        <v>234</v>
      </c>
      <c r="B338" s="17" t="s">
        <v>469</v>
      </c>
      <c r="C338" s="15">
        <v>1792657172001</v>
      </c>
      <c r="D338" s="12">
        <v>4181.3900000000003</v>
      </c>
      <c r="E338" s="8">
        <v>1</v>
      </c>
      <c r="F338" s="9" t="s">
        <v>475</v>
      </c>
      <c r="G338" s="9" t="s">
        <v>69</v>
      </c>
      <c r="H338" s="10"/>
    </row>
    <row r="339" spans="1:8" s="11" customFormat="1" ht="28.5" customHeight="1" x14ac:dyDescent="0.25">
      <c r="A339" s="6">
        <v>235</v>
      </c>
      <c r="B339" s="17" t="s">
        <v>470</v>
      </c>
      <c r="C339" s="15">
        <v>1792640547001</v>
      </c>
      <c r="D339" s="12">
        <v>4014.1</v>
      </c>
      <c r="E339" s="8">
        <v>1</v>
      </c>
      <c r="F339" s="9" t="s">
        <v>476</v>
      </c>
      <c r="G339" s="9" t="s">
        <v>69</v>
      </c>
      <c r="H339" s="10"/>
    </row>
    <row r="340" spans="1:8" s="11" customFormat="1" ht="28.5" customHeight="1" x14ac:dyDescent="0.25">
      <c r="A340" s="6">
        <v>236</v>
      </c>
      <c r="B340" s="17" t="s">
        <v>471</v>
      </c>
      <c r="C340" s="15">
        <v>1792659604001</v>
      </c>
      <c r="D340" s="12">
        <v>8779.6</v>
      </c>
      <c r="E340" s="8">
        <v>1</v>
      </c>
      <c r="F340" s="9" t="s">
        <v>477</v>
      </c>
      <c r="G340" s="9" t="s">
        <v>69</v>
      </c>
      <c r="H340" s="10"/>
    </row>
    <row r="341" spans="1:8" s="11" customFormat="1" ht="28.5" customHeight="1" x14ac:dyDescent="0.25">
      <c r="A341" s="6">
        <v>237</v>
      </c>
      <c r="B341" s="17" t="s">
        <v>472</v>
      </c>
      <c r="C341" s="15">
        <v>1792136202001</v>
      </c>
      <c r="D341" s="12">
        <v>8300.8799999999992</v>
      </c>
      <c r="E341" s="8">
        <v>1</v>
      </c>
      <c r="F341" s="9" t="s">
        <v>478</v>
      </c>
      <c r="G341" s="9" t="s">
        <v>69</v>
      </c>
      <c r="H341" s="10"/>
    </row>
    <row r="342" spans="1:8" s="11" customFormat="1" ht="28.5" customHeight="1" x14ac:dyDescent="0.25">
      <c r="A342" s="6">
        <v>238</v>
      </c>
      <c r="B342" s="17" t="s">
        <v>473</v>
      </c>
      <c r="C342" s="15">
        <v>1708180870001</v>
      </c>
      <c r="D342" s="12">
        <v>9315.6299999999992</v>
      </c>
      <c r="E342" s="8">
        <v>1</v>
      </c>
      <c r="F342" s="9" t="s">
        <v>479</v>
      </c>
      <c r="G342" s="9" t="s">
        <v>69</v>
      </c>
      <c r="H342" s="10"/>
    </row>
    <row r="343" spans="1:8" ht="28.5" customHeight="1" x14ac:dyDescent="0.25">
      <c r="A343" s="33"/>
      <c r="B343" s="33"/>
      <c r="C343" s="33"/>
      <c r="D343" s="33"/>
      <c r="E343" s="33"/>
      <c r="F343" s="33"/>
      <c r="G343" s="33"/>
      <c r="H343" s="18"/>
    </row>
    <row r="344" spans="1:8" ht="28.5" customHeight="1" x14ac:dyDescent="0.25">
      <c r="A344" s="32" t="s">
        <v>70</v>
      </c>
      <c r="B344" s="32"/>
      <c r="C344" s="32"/>
      <c r="D344" s="32" t="s">
        <v>607</v>
      </c>
      <c r="E344" s="32"/>
      <c r="F344" s="32"/>
      <c r="G344" s="32"/>
      <c r="H344" s="18"/>
    </row>
    <row r="345" spans="1:8" ht="28.5" customHeight="1" x14ac:dyDescent="0.25">
      <c r="A345" s="32" t="s">
        <v>71</v>
      </c>
      <c r="B345" s="32"/>
      <c r="C345" s="32"/>
      <c r="D345" s="32" t="s">
        <v>617</v>
      </c>
      <c r="E345" s="32"/>
      <c r="F345" s="32"/>
      <c r="G345" s="32"/>
      <c r="H345" s="18"/>
    </row>
    <row r="346" spans="1:8" ht="40.5" customHeight="1" x14ac:dyDescent="0.25">
      <c r="C346" s="19"/>
    </row>
  </sheetData>
  <sheetProtection algorithmName="SHA-512" hashValue="AfOJ0faG50xGOtEUxsi8DzGRg0pcJ7zTkPwNPq7y+xgZt8k34vz1Ahhati0FECh2ENEApsYtuX7V7QiZgCb/PA==" saltValue="L8PgaUtWs1JqvffuB89rMQ==" spinCount="100000" sheet="1" objects="1" scenarios="1" autoFilter="0"/>
  <autoFilter ref="B5:G345" xr:uid="{00000000-0009-0000-0000-000000000000}"/>
  <mergeCells count="165">
    <mergeCell ref="A2:F2"/>
    <mergeCell ref="A3:C3"/>
    <mergeCell ref="D3:G3"/>
    <mergeCell ref="A4:C4"/>
    <mergeCell ref="D4:G4"/>
    <mergeCell ref="B49:B52"/>
    <mergeCell ref="C49:C52"/>
    <mergeCell ref="D49:D52"/>
    <mergeCell ref="E49:E52"/>
    <mergeCell ref="A49:A52"/>
    <mergeCell ref="A7:A9"/>
    <mergeCell ref="B7:B9"/>
    <mergeCell ref="C7:C9"/>
    <mergeCell ref="E7:E9"/>
    <mergeCell ref="A10:A11"/>
    <mergeCell ref="B10:B11"/>
    <mergeCell ref="C10:C11"/>
    <mergeCell ref="E10:E11"/>
    <mergeCell ref="D7:D9"/>
    <mergeCell ref="A45:A46"/>
    <mergeCell ref="B45:B46"/>
    <mergeCell ref="C45:C46"/>
    <mergeCell ref="E45:E46"/>
    <mergeCell ref="D45:D46"/>
    <mergeCell ref="A345:C345"/>
    <mergeCell ref="D345:G345"/>
    <mergeCell ref="A343:G343"/>
    <mergeCell ref="A344:C344"/>
    <mergeCell ref="D344:G344"/>
    <mergeCell ref="A103:A104"/>
    <mergeCell ref="B103:B104"/>
    <mergeCell ref="C103:C104"/>
    <mergeCell ref="D103:D104"/>
    <mergeCell ref="E103:E104"/>
    <mergeCell ref="D147:D148"/>
    <mergeCell ref="E210:E212"/>
    <mergeCell ref="D215:D216"/>
    <mergeCell ref="B215:B216"/>
    <mergeCell ref="C215:C216"/>
    <mergeCell ref="A215:A216"/>
    <mergeCell ref="E215:E216"/>
    <mergeCell ref="B210:B212"/>
    <mergeCell ref="A210:A212"/>
    <mergeCell ref="C210:C212"/>
    <mergeCell ref="D210:D212"/>
    <mergeCell ref="A231:A232"/>
    <mergeCell ref="B231:B232"/>
    <mergeCell ref="C231:C232"/>
    <mergeCell ref="C93:C94"/>
    <mergeCell ref="D93:D94"/>
    <mergeCell ref="E93:E94"/>
    <mergeCell ref="B147:B148"/>
    <mergeCell ref="C147:C148"/>
    <mergeCell ref="E147:E148"/>
    <mergeCell ref="E117:E118"/>
    <mergeCell ref="E133:E134"/>
    <mergeCell ref="E141:E142"/>
    <mergeCell ref="E98:E99"/>
    <mergeCell ref="C117:C118"/>
    <mergeCell ref="D117:D118"/>
    <mergeCell ref="C133:C134"/>
    <mergeCell ref="D133:D134"/>
    <mergeCell ref="C141:C142"/>
    <mergeCell ref="D141:D142"/>
    <mergeCell ref="D98:D99"/>
    <mergeCell ref="B98:B99"/>
    <mergeCell ref="C98:C99"/>
    <mergeCell ref="A93:A94"/>
    <mergeCell ref="B93:B94"/>
    <mergeCell ref="B117:B118"/>
    <mergeCell ref="A117:A118"/>
    <mergeCell ref="A133:A134"/>
    <mergeCell ref="B133:B134"/>
    <mergeCell ref="B141:B142"/>
    <mergeCell ref="A141:A142"/>
    <mergeCell ref="A147:A148"/>
    <mergeCell ref="A98:A99"/>
    <mergeCell ref="D231:D232"/>
    <mergeCell ref="E231:E232"/>
    <mergeCell ref="E219:E220"/>
    <mergeCell ref="B219:B220"/>
    <mergeCell ref="C219:C220"/>
    <mergeCell ref="A219:A220"/>
    <mergeCell ref="D219:D220"/>
    <mergeCell ref="B221:B222"/>
    <mergeCell ref="A221:A222"/>
    <mergeCell ref="C221:C222"/>
    <mergeCell ref="D221:D222"/>
    <mergeCell ref="E221:E222"/>
    <mergeCell ref="B261:B263"/>
    <mergeCell ref="A261:A263"/>
    <mergeCell ref="C261:C263"/>
    <mergeCell ref="D261:D263"/>
    <mergeCell ref="E261:E263"/>
    <mergeCell ref="E233:E260"/>
    <mergeCell ref="D233:D260"/>
    <mergeCell ref="A233:A260"/>
    <mergeCell ref="B233:B260"/>
    <mergeCell ref="C233:C260"/>
    <mergeCell ref="B267:B268"/>
    <mergeCell ref="A267:A268"/>
    <mergeCell ref="C267:C268"/>
    <mergeCell ref="D267:D268"/>
    <mergeCell ref="E267:E268"/>
    <mergeCell ref="B264:B266"/>
    <mergeCell ref="C264:C266"/>
    <mergeCell ref="D264:D266"/>
    <mergeCell ref="E264:E266"/>
    <mergeCell ref="A264:A266"/>
    <mergeCell ref="D294:D302"/>
    <mergeCell ref="E294:E302"/>
    <mergeCell ref="C294:C302"/>
    <mergeCell ref="B294:B302"/>
    <mergeCell ref="D292:D293"/>
    <mergeCell ref="A269:A288"/>
    <mergeCell ref="D289:D290"/>
    <mergeCell ref="E289:E290"/>
    <mergeCell ref="C289:C290"/>
    <mergeCell ref="B289:B290"/>
    <mergeCell ref="A289:A290"/>
    <mergeCell ref="D269:D288"/>
    <mergeCell ref="E269:E288"/>
    <mergeCell ref="C269:C288"/>
    <mergeCell ref="B269:B288"/>
    <mergeCell ref="E292:E293"/>
    <mergeCell ref="B292:B293"/>
    <mergeCell ref="A292:A293"/>
    <mergeCell ref="C292:C293"/>
    <mergeCell ref="B305:B307"/>
    <mergeCell ref="E332:E334"/>
    <mergeCell ref="D335:D336"/>
    <mergeCell ref="C335:C336"/>
    <mergeCell ref="A335:A336"/>
    <mergeCell ref="B335:B336"/>
    <mergeCell ref="E335:E336"/>
    <mergeCell ref="D332:D334"/>
    <mergeCell ref="C332:C334"/>
    <mergeCell ref="B332:B334"/>
    <mergeCell ref="A332:A334"/>
    <mergeCell ref="C305:C307"/>
    <mergeCell ref="A305:A307"/>
    <mergeCell ref="A1:G1"/>
    <mergeCell ref="A14:A18"/>
    <mergeCell ref="B14:B18"/>
    <mergeCell ref="C14:C18"/>
    <mergeCell ref="D14:D18"/>
    <mergeCell ref="E14:E18"/>
    <mergeCell ref="B325:B328"/>
    <mergeCell ref="D325:D328"/>
    <mergeCell ref="E325:E328"/>
    <mergeCell ref="C325:C328"/>
    <mergeCell ref="A325:A328"/>
    <mergeCell ref="D317:D322"/>
    <mergeCell ref="E317:E322"/>
    <mergeCell ref="A317:A322"/>
    <mergeCell ref="B317:B322"/>
    <mergeCell ref="C317:C322"/>
    <mergeCell ref="B309:B310"/>
    <mergeCell ref="C309:C310"/>
    <mergeCell ref="A309:A310"/>
    <mergeCell ref="D309:D310"/>
    <mergeCell ref="E309:E310"/>
    <mergeCell ref="A294:A302"/>
    <mergeCell ref="D305:D307"/>
    <mergeCell ref="E305:E307"/>
  </mergeCells>
  <hyperlinks>
    <hyperlink ref="D4" r:id="rId1" xr:uid="{00000000-0004-0000-0000-000000000000}"/>
    <hyperlink ref="F6" r:id="rId2" xr:uid="{00000000-0004-0000-0000-000001000000}"/>
    <hyperlink ref="F9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6" r:id="rId8" xr:uid="{00000000-0004-0000-0000-000007000000}"/>
    <hyperlink ref="F15" r:id="rId9" xr:uid="{00000000-0004-0000-0000-000008000000}"/>
    <hyperlink ref="F19" r:id="rId10" xr:uid="{00000000-0004-0000-0000-000009000000}"/>
    <hyperlink ref="F20" r:id="rId11" xr:uid="{00000000-0004-0000-0000-00000A000000}"/>
    <hyperlink ref="F21" r:id="rId12" xr:uid="{00000000-0004-0000-0000-00000B000000}"/>
    <hyperlink ref="F22" r:id="rId13" xr:uid="{00000000-0004-0000-0000-00000C000000}"/>
    <hyperlink ref="F23" r:id="rId14" xr:uid="{00000000-0004-0000-0000-00000D000000}"/>
    <hyperlink ref="F25" r:id="rId15" xr:uid="{00000000-0004-0000-0000-00000E000000}"/>
    <hyperlink ref="F30" r:id="rId16" xr:uid="{00000000-0004-0000-0000-00000F000000}"/>
    <hyperlink ref="F31" r:id="rId17" xr:uid="{00000000-0004-0000-0000-000010000000}"/>
    <hyperlink ref="F28" r:id="rId18" xr:uid="{00000000-0004-0000-0000-000011000000}"/>
    <hyperlink ref="F29" r:id="rId19" xr:uid="{00000000-0004-0000-0000-000012000000}"/>
    <hyperlink ref="F34" r:id="rId20" xr:uid="{00000000-0004-0000-0000-000013000000}"/>
    <hyperlink ref="F32" r:id="rId21" xr:uid="{00000000-0004-0000-0000-000014000000}"/>
    <hyperlink ref="F33" r:id="rId22" xr:uid="{00000000-0004-0000-0000-000015000000}"/>
    <hyperlink ref="F35" r:id="rId23" xr:uid="{00000000-0004-0000-0000-000016000000}"/>
    <hyperlink ref="F75" r:id="rId24" xr:uid="{00000000-0004-0000-0000-000017000000}"/>
    <hyperlink ref="F72" r:id="rId25" xr:uid="{00000000-0004-0000-0000-000018000000}"/>
    <hyperlink ref="F74" r:id="rId26" xr:uid="{00000000-0004-0000-0000-000019000000}"/>
    <hyperlink ref="F73" r:id="rId27" xr:uid="{00000000-0004-0000-0000-00001A000000}"/>
    <hyperlink ref="F71" r:id="rId28" xr:uid="{00000000-0004-0000-0000-00001B000000}"/>
    <hyperlink ref="F69" r:id="rId29" xr:uid="{00000000-0004-0000-0000-00001C000000}"/>
    <hyperlink ref="F68" r:id="rId30" xr:uid="{00000000-0004-0000-0000-00001D000000}"/>
    <hyperlink ref="F65" r:id="rId31" xr:uid="{00000000-0004-0000-0000-00001E000000}"/>
    <hyperlink ref="F67" r:id="rId32" xr:uid="{00000000-0004-0000-0000-00001F000000}"/>
    <hyperlink ref="F70" r:id="rId33" xr:uid="{00000000-0004-0000-0000-000020000000}"/>
    <hyperlink ref="F64" r:id="rId34" xr:uid="{00000000-0004-0000-0000-000021000000}"/>
    <hyperlink ref="F61" r:id="rId35" xr:uid="{00000000-0004-0000-0000-000022000000}"/>
    <hyperlink ref="F63" r:id="rId36" xr:uid="{00000000-0004-0000-0000-000023000000}"/>
    <hyperlink ref="F62" r:id="rId37" xr:uid="{00000000-0004-0000-0000-000024000000}"/>
    <hyperlink ref="F66" r:id="rId38" xr:uid="{00000000-0004-0000-0000-000025000000}"/>
    <hyperlink ref="F60" r:id="rId39" xr:uid="{00000000-0004-0000-0000-000026000000}"/>
    <hyperlink ref="F56" r:id="rId40" xr:uid="{00000000-0004-0000-0000-000027000000}"/>
    <hyperlink ref="F45" r:id="rId41" xr:uid="{00000000-0004-0000-0000-000028000000}"/>
    <hyperlink ref="F55" r:id="rId42" xr:uid="{00000000-0004-0000-0000-000029000000}"/>
    <hyperlink ref="F58" r:id="rId43" xr:uid="{00000000-0004-0000-0000-00002A000000}"/>
    <hyperlink ref="F53" r:id="rId44" xr:uid="{00000000-0004-0000-0000-00002B000000}"/>
    <hyperlink ref="F54" r:id="rId45" xr:uid="{00000000-0004-0000-0000-00002C000000}"/>
    <hyperlink ref="F48" r:id="rId46" xr:uid="{00000000-0004-0000-0000-00002D000000}"/>
    <hyperlink ref="F59" r:id="rId47" xr:uid="{00000000-0004-0000-0000-00002E000000}"/>
    <hyperlink ref="F43" r:id="rId48" xr:uid="{00000000-0004-0000-0000-00002F000000}"/>
    <hyperlink ref="F44" r:id="rId49" xr:uid="{00000000-0004-0000-0000-000030000000}"/>
    <hyperlink ref="F47" r:id="rId50" xr:uid="{00000000-0004-0000-0000-000031000000}"/>
    <hyperlink ref="F42" r:id="rId51" xr:uid="{00000000-0004-0000-0000-000032000000}"/>
    <hyperlink ref="F40" r:id="rId52" xr:uid="{00000000-0004-0000-0000-000033000000}"/>
    <hyperlink ref="F41" r:id="rId53" xr:uid="{00000000-0004-0000-0000-000034000000}"/>
    <hyperlink ref="F49" r:id="rId54" xr:uid="{00000000-0004-0000-0000-000035000000}"/>
    <hyperlink ref="F38" r:id="rId55" xr:uid="{00000000-0004-0000-0000-000036000000}"/>
    <hyperlink ref="F36" r:id="rId56" xr:uid="{00000000-0004-0000-0000-000037000000}"/>
    <hyperlink ref="F37" r:id="rId57" xr:uid="{00000000-0004-0000-0000-000038000000}"/>
    <hyperlink ref="F39" r:id="rId58" xr:uid="{00000000-0004-0000-0000-000039000000}"/>
    <hyperlink ref="F50" r:id="rId59" xr:uid="{00000000-0004-0000-0000-00003A000000}"/>
    <hyperlink ref="F51" r:id="rId60" xr:uid="{00000000-0004-0000-0000-00003B000000}"/>
    <hyperlink ref="F90" r:id="rId61" xr:uid="{00000000-0004-0000-0000-00003C000000}"/>
    <hyperlink ref="F89" r:id="rId62" xr:uid="{00000000-0004-0000-0000-00003D000000}"/>
    <hyperlink ref="F85" r:id="rId63" xr:uid="{00000000-0004-0000-0000-00003E000000}"/>
    <hyperlink ref="F86" r:id="rId64" xr:uid="{00000000-0004-0000-0000-00003F000000}"/>
    <hyperlink ref="F84" r:id="rId65" xr:uid="{00000000-0004-0000-0000-000040000000}"/>
    <hyperlink ref="F83" r:id="rId66" xr:uid="{00000000-0004-0000-0000-000041000000}"/>
    <hyperlink ref="F82" r:id="rId67" xr:uid="{00000000-0004-0000-0000-000042000000}"/>
    <hyperlink ref="F88" r:id="rId68" xr:uid="{00000000-0004-0000-0000-000043000000}"/>
    <hyperlink ref="F79" r:id="rId69" xr:uid="{00000000-0004-0000-0000-000044000000}"/>
    <hyperlink ref="F80" r:id="rId70" xr:uid="{00000000-0004-0000-0000-000045000000}"/>
    <hyperlink ref="F81" r:id="rId71" xr:uid="{00000000-0004-0000-0000-000046000000}"/>
    <hyperlink ref="F77" r:id="rId72" xr:uid="{00000000-0004-0000-0000-000047000000}"/>
    <hyperlink ref="F76" r:id="rId73" xr:uid="{00000000-0004-0000-0000-000048000000}"/>
    <hyperlink ref="F78" r:id="rId74" xr:uid="{00000000-0004-0000-0000-000049000000}"/>
  </hyperlinks>
  <printOptions horizontalCentered="1"/>
  <pageMargins left="0.23622047244094491" right="0.23622047244094491" top="1.3385826771653544" bottom="0.74803149606299213" header="0.31496062992125984" footer="0.31496062992125984"/>
  <pageSetup paperSize="9" scale="70" orientation="landscape" horizontalDpi="4294967294" verticalDpi="4294967294" r:id="rId75"/>
  <headerFooter>
    <oddHeader>&amp;R&amp;G</oddHeader>
    <oddFooter>&amp;RPágina &amp;P de &amp;N</oddFooter>
  </headerFooter>
  <drawing r:id="rId76"/>
  <legacyDrawingHF r:id="rId7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'C:\Users\jpvalverde\Downloads\[PROCESOS DE CONTRATACIÓN  (55).xlsx]Hoja 2'!#REF!</xm:f>
          </x14:formula1>
          <xm:sqref>G6:G18 G19:G83 G85:G90</xm:sqref>
        </x14:dataValidation>
        <x14:dataValidation type="list" allowBlank="1" xr:uid="{00000000-0002-0000-0000-000001000000}">
          <x14:formula1>
            <xm:f>'C:\Users\jpvalverde.CBDMQ\Desktop\[RESPALDO PARA JULIO.xlsx]Hoja 2'!#REF!</xm:f>
          </x14:formula1>
          <xm:sqref>F159:F174 F178:F187 F189 F194:F200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ANEXO.3-MATRIZ PROVEEDORES</vt:lpstr>
      <vt:lpstr>'ANEXO.3-MATRIZ PROVEEDORES'!Área_de_impresión</vt:lpstr>
      <vt:lpstr>'ANEXO.3-MATRIZ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Jéssica Patricia Valverde Delgado</dc:creator>
  <cp:lastModifiedBy>Cesar Enriquez</cp:lastModifiedBy>
  <cp:lastPrinted>2021-06-04T03:10:51Z</cp:lastPrinted>
  <dcterms:created xsi:type="dcterms:W3CDTF">2021-05-25T20:02:42Z</dcterms:created>
  <dcterms:modified xsi:type="dcterms:W3CDTF">2021-06-08T15:58:41Z</dcterms:modified>
</cp:coreProperties>
</file>